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680" yWindow="732" windowWidth="12288" windowHeight="9732" activeTab="12"/>
  </bookViews>
  <sheets>
    <sheet name="ANC" sheetId="1" r:id="rId1"/>
    <sheet name="CRD" sheetId="2" r:id="rId2"/>
    <sheet name="FBX" sheetId="3" r:id="rId3"/>
    <sheet name="FTW" sheetId="5" r:id="rId4"/>
    <sheet name="GST" sheetId="4" r:id="rId5"/>
    <sheet name="JUN" sheetId="6" r:id="rId6"/>
    <sheet name="KTC" sheetId="14" r:id="rId7"/>
    <sheet name="MTA" sheetId="10" r:id="rId8"/>
    <sheet name="NOM" sheetId="9" r:id="rId9"/>
    <sheet name="PBY" sheetId="8" r:id="rId10"/>
    <sheet name="SIT" sheetId="11" r:id="rId11"/>
    <sheet name="SWD" sheetId="12" r:id="rId12"/>
    <sheet name="VLD" sheetId="13" r:id="rId13"/>
  </sheets>
  <definedNames>
    <definedName name="_xlnm.Print_Titles" localSheetId="0">ANC!$A:$B</definedName>
    <definedName name="_xlnm.Print_Titles" localSheetId="1">CRD!$A:$B</definedName>
    <definedName name="_xlnm.Print_Titles" localSheetId="2">FBX!$A:$B</definedName>
    <definedName name="_xlnm.Print_Titles" localSheetId="3">FTW!$A:$B</definedName>
    <definedName name="_xlnm.Print_Titles" localSheetId="4">GST!$A:$B</definedName>
    <definedName name="_xlnm.Print_Titles" localSheetId="5">JUN!$A:$B</definedName>
    <definedName name="_xlnm.Print_Titles" localSheetId="6">KTC!$A:$B</definedName>
    <definedName name="_xlnm.Print_Titles" localSheetId="7">MTA!$A:$B</definedName>
    <definedName name="_xlnm.Print_Titles" localSheetId="8">NOM!$A:$B</definedName>
    <definedName name="_xlnm.Print_Titles" localSheetId="9">PBY!$A:$B</definedName>
    <definedName name="_xlnm.Print_Titles" localSheetId="10">SIT!$A:$B</definedName>
    <definedName name="_xlnm.Print_Titles" localSheetId="11">SWD!$A:$B</definedName>
    <definedName name="_xlnm.Print_Titles" localSheetId="12">VLD!$A:$B</definedName>
  </definedNames>
  <calcPr calcId="145621"/>
</workbook>
</file>

<file path=xl/calcChain.xml><?xml version="1.0" encoding="utf-8"?>
<calcChain xmlns="http://schemas.openxmlformats.org/spreadsheetml/2006/main">
  <c r="AL29" i="14" l="1"/>
  <c r="AI29" i="14"/>
  <c r="AR16" i="8" l="1"/>
  <c r="AL28" i="14"/>
  <c r="AL27" i="14"/>
  <c r="AL26" i="14"/>
  <c r="AL25" i="14"/>
  <c r="AL24" i="14"/>
  <c r="AL22" i="14"/>
  <c r="AL21" i="14"/>
  <c r="AL20" i="14"/>
  <c r="AL19" i="14"/>
  <c r="AI28" i="14"/>
  <c r="AI27" i="14"/>
  <c r="AI26" i="14"/>
  <c r="AI25" i="14"/>
  <c r="AI24" i="14"/>
  <c r="AI22" i="14"/>
  <c r="AI21" i="14"/>
  <c r="AI20" i="14"/>
  <c r="AI19" i="14"/>
  <c r="AL16" i="14"/>
  <c r="AL15" i="14"/>
  <c r="AL14" i="14"/>
  <c r="AL13" i="14"/>
  <c r="AL12" i="14"/>
  <c r="AI16" i="14"/>
  <c r="AI15" i="14"/>
  <c r="AI14" i="14"/>
  <c r="AI13" i="14"/>
  <c r="AI12" i="14"/>
  <c r="AL29" i="11"/>
  <c r="AL28" i="11"/>
  <c r="AL27" i="11"/>
  <c r="AL26" i="11"/>
  <c r="AL25" i="11"/>
  <c r="AL24" i="11"/>
  <c r="AL22" i="11"/>
  <c r="AL21" i="11"/>
  <c r="AL20" i="11"/>
  <c r="AL19" i="11"/>
  <c r="AL18" i="11"/>
  <c r="AL29" i="6"/>
  <c r="AL28" i="6"/>
  <c r="AL27" i="6"/>
  <c r="AL26" i="6"/>
  <c r="AL25" i="6"/>
  <c r="AL24" i="6"/>
  <c r="AL22" i="6"/>
  <c r="AL21" i="6"/>
  <c r="AL20" i="6"/>
  <c r="AL19" i="6"/>
  <c r="AL29" i="4"/>
  <c r="AL28" i="4"/>
  <c r="AL27" i="4"/>
  <c r="AL26" i="4"/>
  <c r="AL25" i="4"/>
  <c r="AL24" i="4"/>
  <c r="AL22" i="4"/>
  <c r="AL21" i="4"/>
  <c r="AL20" i="4"/>
  <c r="AL19" i="4"/>
  <c r="AL18" i="4"/>
  <c r="AL29" i="5"/>
  <c r="AL28" i="5"/>
  <c r="AL27" i="5"/>
  <c r="AL26" i="5"/>
  <c r="AL25" i="5"/>
  <c r="AL24" i="5"/>
  <c r="AL22" i="5"/>
  <c r="AL21" i="5"/>
  <c r="AL20" i="5"/>
  <c r="AL19" i="5"/>
  <c r="AL18" i="5"/>
  <c r="AL29" i="3"/>
  <c r="AL28" i="3"/>
  <c r="AL27" i="3"/>
  <c r="AL26" i="3"/>
  <c r="AL25" i="3"/>
  <c r="AL24" i="3"/>
  <c r="AL22" i="3"/>
  <c r="AL21" i="3"/>
  <c r="AL20" i="3"/>
  <c r="AL19" i="3"/>
  <c r="AR20" i="1"/>
  <c r="AL29" i="1"/>
  <c r="AL28" i="1"/>
  <c r="AL27" i="1"/>
  <c r="AL26" i="1"/>
  <c r="AL25" i="1"/>
  <c r="AL24" i="1"/>
  <c r="AL22" i="1"/>
  <c r="AL21" i="1"/>
  <c r="AL20" i="1"/>
  <c r="AL19" i="1"/>
  <c r="AL18" i="14"/>
  <c r="AL17" i="14"/>
  <c r="AI18" i="14"/>
  <c r="AI17" i="14"/>
  <c r="AU16" i="13"/>
  <c r="AU15" i="13"/>
  <c r="AU14" i="13"/>
  <c r="AU13" i="13"/>
  <c r="AU12" i="13"/>
  <c r="AU11" i="13"/>
  <c r="AL16" i="13"/>
  <c r="AI16" i="13"/>
  <c r="AL15" i="13"/>
  <c r="AI15" i="13"/>
  <c r="AL14" i="13"/>
  <c r="AI14" i="13"/>
  <c r="AL13" i="13"/>
  <c r="AI13" i="13"/>
  <c r="AL12" i="13"/>
  <c r="AI12" i="13"/>
  <c r="AL11" i="13"/>
  <c r="AI11" i="13"/>
  <c r="X16" i="13"/>
  <c r="U16" i="13"/>
  <c r="X15" i="13"/>
  <c r="U15" i="13"/>
  <c r="X14" i="13"/>
  <c r="U14" i="13"/>
  <c r="X13" i="13"/>
  <c r="U13" i="13"/>
  <c r="X12" i="13"/>
  <c r="U12" i="13"/>
  <c r="X11" i="13"/>
  <c r="U11" i="13"/>
  <c r="I16" i="13"/>
  <c r="I15" i="13"/>
  <c r="I14" i="13"/>
  <c r="I13" i="13"/>
  <c r="I12" i="13"/>
  <c r="I11" i="13"/>
  <c r="F16" i="13"/>
  <c r="F15" i="13"/>
  <c r="F14" i="13"/>
  <c r="F13" i="13"/>
  <c r="F12" i="13"/>
  <c r="F11" i="13"/>
  <c r="AU16" i="12"/>
  <c r="AU15" i="12"/>
  <c r="AU14" i="12"/>
  <c r="AU13" i="12"/>
  <c r="AU12" i="12"/>
  <c r="AU11" i="12"/>
  <c r="AL16" i="12"/>
  <c r="AL15" i="12"/>
  <c r="AL14" i="12"/>
  <c r="AL13" i="12"/>
  <c r="AL12" i="12"/>
  <c r="AL11" i="12"/>
  <c r="R16" i="12"/>
  <c r="R15" i="12"/>
  <c r="R14" i="12"/>
  <c r="R13" i="12"/>
  <c r="R12" i="12"/>
  <c r="R11" i="12"/>
  <c r="C16" i="12"/>
  <c r="C15" i="12"/>
  <c r="C14" i="12"/>
  <c r="C13" i="12"/>
  <c r="C12" i="12"/>
  <c r="C11" i="12"/>
  <c r="AU16" i="11"/>
  <c r="AU15" i="11"/>
  <c r="AU14" i="11"/>
  <c r="AU13" i="11"/>
  <c r="AU12" i="11"/>
  <c r="AU11" i="11"/>
  <c r="AL16" i="11"/>
  <c r="AL15" i="11"/>
  <c r="AL14" i="11"/>
  <c r="AL13" i="11"/>
  <c r="AL12" i="11"/>
  <c r="AL11" i="11"/>
  <c r="AI16" i="11"/>
  <c r="AI15" i="11"/>
  <c r="AI14" i="11"/>
  <c r="AI13" i="11"/>
  <c r="AI12" i="11"/>
  <c r="AI11" i="11"/>
  <c r="R16" i="11"/>
  <c r="R15" i="11"/>
  <c r="R14" i="11"/>
  <c r="R13" i="11"/>
  <c r="R12" i="11"/>
  <c r="R11" i="11"/>
  <c r="C16" i="11"/>
  <c r="C15" i="11"/>
  <c r="C14" i="11"/>
  <c r="C13" i="11"/>
  <c r="C12" i="11"/>
  <c r="C11" i="11"/>
  <c r="AU16" i="8"/>
  <c r="AU15" i="8"/>
  <c r="AU14" i="8"/>
  <c r="AU13" i="8"/>
  <c r="AU12" i="8"/>
  <c r="AU11" i="8"/>
  <c r="AL16" i="8"/>
  <c r="AL15" i="8"/>
  <c r="AL14" i="8"/>
  <c r="AL13" i="8"/>
  <c r="AL12" i="8"/>
  <c r="AL11" i="8"/>
  <c r="R16" i="8"/>
  <c r="R15" i="8"/>
  <c r="R14" i="8"/>
  <c r="R13" i="8"/>
  <c r="R12" i="8"/>
  <c r="R11" i="8"/>
  <c r="C16" i="8"/>
  <c r="C15" i="8"/>
  <c r="C14" i="8"/>
  <c r="C13" i="8"/>
  <c r="C12" i="8"/>
  <c r="C11" i="8"/>
  <c r="AU16" i="9"/>
  <c r="AU15" i="9"/>
  <c r="AU14" i="9"/>
  <c r="AU13" i="9"/>
  <c r="AU12" i="9"/>
  <c r="AU11" i="9"/>
  <c r="AL16" i="9"/>
  <c r="AI16" i="9"/>
  <c r="AL15" i="9"/>
  <c r="AI15" i="9"/>
  <c r="AL14" i="9"/>
  <c r="AI14" i="9"/>
  <c r="AL13" i="9"/>
  <c r="AI13" i="9"/>
  <c r="AL12" i="9"/>
  <c r="AI12" i="9"/>
  <c r="AL11" i="9"/>
  <c r="AI11" i="9"/>
  <c r="R16" i="9"/>
  <c r="R15" i="9"/>
  <c r="R14" i="9"/>
  <c r="R13" i="9"/>
  <c r="R12" i="9"/>
  <c r="R11" i="9"/>
  <c r="C16" i="9"/>
  <c r="C15" i="9"/>
  <c r="C14" i="9"/>
  <c r="C13" i="9"/>
  <c r="C12" i="9"/>
  <c r="C11" i="9"/>
  <c r="AU16" i="10"/>
  <c r="AU15" i="10"/>
  <c r="AU14" i="10"/>
  <c r="AU13" i="10"/>
  <c r="AU12" i="10"/>
  <c r="AU11" i="10"/>
  <c r="AL16" i="10"/>
  <c r="AI16" i="10"/>
  <c r="AL15" i="10"/>
  <c r="AI15" i="10"/>
  <c r="AL14" i="10"/>
  <c r="AI14" i="10"/>
  <c r="AL13" i="10"/>
  <c r="AI13" i="10"/>
  <c r="AL12" i="10"/>
  <c r="AI12" i="10"/>
  <c r="AL11" i="10"/>
  <c r="AI11" i="10"/>
  <c r="R16" i="10"/>
  <c r="R15" i="10"/>
  <c r="R14" i="10"/>
  <c r="R13" i="10"/>
  <c r="R12" i="10"/>
  <c r="R11" i="10"/>
  <c r="C16" i="10"/>
  <c r="C15" i="10"/>
  <c r="C14" i="10"/>
  <c r="C13" i="10"/>
  <c r="C12" i="10"/>
  <c r="C11" i="10"/>
  <c r="AU16" i="14"/>
  <c r="AU15" i="14"/>
  <c r="AU14" i="14"/>
  <c r="AU13" i="14"/>
  <c r="AU12" i="14"/>
  <c r="AU11" i="14"/>
  <c r="R16" i="14"/>
  <c r="R15" i="14"/>
  <c r="R14" i="14"/>
  <c r="R13" i="14"/>
  <c r="R12" i="14"/>
  <c r="R11" i="14"/>
  <c r="C16" i="14"/>
  <c r="C15" i="14"/>
  <c r="C14" i="14"/>
  <c r="C13" i="14"/>
  <c r="C12" i="14"/>
  <c r="C11" i="14"/>
  <c r="AU16" i="6"/>
  <c r="AU15" i="6"/>
  <c r="AU14" i="6"/>
  <c r="AU13" i="6"/>
  <c r="AU12" i="6"/>
  <c r="AU11" i="6"/>
  <c r="AL16" i="6"/>
  <c r="AI16" i="6"/>
  <c r="AL15" i="6"/>
  <c r="AI15" i="6"/>
  <c r="AL14" i="6"/>
  <c r="AI14" i="6"/>
  <c r="AL13" i="6"/>
  <c r="AI13" i="6"/>
  <c r="AL12" i="6"/>
  <c r="AI12" i="6"/>
  <c r="AL11" i="6"/>
  <c r="AI11" i="6"/>
  <c r="R16" i="6"/>
  <c r="R15" i="6"/>
  <c r="R14" i="6"/>
  <c r="R13" i="6"/>
  <c r="R12" i="6"/>
  <c r="R11" i="6"/>
  <c r="C16" i="6"/>
  <c r="C15" i="6"/>
  <c r="C14" i="6"/>
  <c r="C13" i="6"/>
  <c r="C12" i="6"/>
  <c r="C11" i="6"/>
  <c r="AU16" i="4"/>
  <c r="AU15" i="4"/>
  <c r="AU14" i="4"/>
  <c r="AU13" i="4"/>
  <c r="AU12" i="4"/>
  <c r="AU11" i="4"/>
  <c r="AL16" i="4"/>
  <c r="AL15" i="4"/>
  <c r="AL14" i="4"/>
  <c r="AL13" i="4"/>
  <c r="AL12" i="4"/>
  <c r="AL11" i="4"/>
  <c r="AI16" i="4"/>
  <c r="AI15" i="4"/>
  <c r="AI14" i="4"/>
  <c r="AI13" i="4"/>
  <c r="AI12" i="4"/>
  <c r="AI11" i="4"/>
  <c r="R16" i="4"/>
  <c r="R15" i="4"/>
  <c r="R14" i="4"/>
  <c r="R13" i="4"/>
  <c r="R12" i="4"/>
  <c r="R11" i="4"/>
  <c r="C16" i="4"/>
  <c r="C15" i="4"/>
  <c r="C14" i="4"/>
  <c r="C13" i="4"/>
  <c r="C12" i="4"/>
  <c r="C11" i="4"/>
  <c r="AL16" i="5"/>
  <c r="AL15" i="5"/>
  <c r="AL14" i="5"/>
  <c r="AL13" i="5"/>
  <c r="AL12" i="5"/>
  <c r="AL11" i="5"/>
  <c r="AI16" i="5"/>
  <c r="AI15" i="5"/>
  <c r="AI14" i="5"/>
  <c r="AI13" i="5"/>
  <c r="AI12" i="5"/>
  <c r="AI11" i="5"/>
  <c r="R16" i="5"/>
  <c r="R15" i="5"/>
  <c r="R14" i="5"/>
  <c r="R13" i="5"/>
  <c r="R12" i="5"/>
  <c r="R11" i="5"/>
  <c r="C16" i="5"/>
  <c r="C15" i="5"/>
  <c r="C14" i="5"/>
  <c r="C13" i="5"/>
  <c r="C12" i="5"/>
  <c r="C11" i="5"/>
  <c r="AU16" i="3"/>
  <c r="AU15" i="3"/>
  <c r="AU14" i="3"/>
  <c r="AU13" i="3"/>
  <c r="AU12" i="3"/>
  <c r="AU11" i="3"/>
  <c r="AL16" i="3"/>
  <c r="AL15" i="3"/>
  <c r="AL14" i="3"/>
  <c r="AL13" i="3"/>
  <c r="AL12" i="3"/>
  <c r="AL11" i="3"/>
  <c r="AI16" i="3"/>
  <c r="AI15" i="3"/>
  <c r="AI14" i="3"/>
  <c r="AI13" i="3"/>
  <c r="AI12" i="3"/>
  <c r="AI11" i="3"/>
  <c r="R16" i="3"/>
  <c r="R15" i="3"/>
  <c r="R14" i="3"/>
  <c r="R13" i="3"/>
  <c r="R12" i="3"/>
  <c r="R11" i="3"/>
  <c r="C16" i="3"/>
  <c r="C15" i="3"/>
  <c r="C14" i="3"/>
  <c r="C13" i="3"/>
  <c r="C12" i="3"/>
  <c r="C11" i="3"/>
  <c r="AU16" i="2"/>
  <c r="AU15" i="2"/>
  <c r="AU14" i="2"/>
  <c r="AU13" i="2"/>
  <c r="AU12" i="2"/>
  <c r="AU11" i="2"/>
  <c r="AL16" i="2"/>
  <c r="AL15" i="2"/>
  <c r="AL14" i="2"/>
  <c r="AL13" i="2"/>
  <c r="AL12" i="2"/>
  <c r="AL11" i="2"/>
  <c r="R16" i="2"/>
  <c r="R15" i="2"/>
  <c r="R14" i="2"/>
  <c r="R13" i="2"/>
  <c r="R12" i="2"/>
  <c r="R11" i="2"/>
  <c r="C16" i="2"/>
  <c r="C15" i="2"/>
  <c r="C14" i="2"/>
  <c r="C13" i="2"/>
  <c r="C12" i="2"/>
  <c r="C11" i="2"/>
  <c r="AU16" i="1"/>
  <c r="AU15" i="1"/>
  <c r="AU14" i="1"/>
  <c r="AU13" i="1"/>
  <c r="AU12" i="1"/>
  <c r="AU11" i="1"/>
  <c r="AR16" i="1"/>
  <c r="AR15" i="1"/>
  <c r="AR14" i="1"/>
  <c r="AR13" i="1"/>
  <c r="AR12" i="1"/>
  <c r="AR11" i="1"/>
  <c r="AO16" i="1"/>
  <c r="AO15" i="1"/>
  <c r="AO14" i="1"/>
  <c r="AO13" i="1"/>
  <c r="AO12" i="1"/>
  <c r="AO11" i="1"/>
  <c r="AL16" i="1"/>
  <c r="AL15" i="1"/>
  <c r="AL14" i="1"/>
  <c r="AL13" i="1"/>
  <c r="AL12" i="1"/>
  <c r="AL11" i="1"/>
  <c r="AI16" i="1"/>
  <c r="AI15" i="1"/>
  <c r="AI14" i="1"/>
  <c r="AI13" i="1"/>
  <c r="AI12" i="1"/>
  <c r="AI11" i="1"/>
  <c r="R16" i="1"/>
  <c r="R15" i="1"/>
  <c r="R14" i="1"/>
  <c r="R13" i="1"/>
  <c r="R12" i="1"/>
  <c r="R11" i="1"/>
  <c r="C16" i="1"/>
  <c r="C15" i="1"/>
  <c r="C14" i="1"/>
  <c r="C13" i="1"/>
  <c r="C12" i="1"/>
  <c r="C11" i="1"/>
  <c r="C17" i="1"/>
  <c r="C18" i="1"/>
  <c r="C19" i="1"/>
  <c r="C20" i="1"/>
  <c r="C21" i="1"/>
  <c r="C22" i="1"/>
  <c r="AS30" i="14"/>
  <c r="AS31" i="14" s="1"/>
  <c r="AU29" i="14"/>
  <c r="AP29" i="14"/>
  <c r="AM29" i="14"/>
  <c r="AD29" i="14"/>
  <c r="AA29" i="14"/>
  <c r="X29" i="14"/>
  <c r="U29" i="14"/>
  <c r="R29" i="14"/>
  <c r="O29" i="14"/>
  <c r="L29" i="14"/>
  <c r="I29" i="14"/>
  <c r="F29" i="14"/>
  <c r="C29" i="14"/>
  <c r="AU28" i="14"/>
  <c r="AP28" i="14"/>
  <c r="AM28" i="14"/>
  <c r="AD28" i="14"/>
  <c r="AA28" i="14"/>
  <c r="X28" i="14"/>
  <c r="U28" i="14"/>
  <c r="R28" i="14"/>
  <c r="O28" i="14"/>
  <c r="L28" i="14"/>
  <c r="I28" i="14"/>
  <c r="F28" i="14"/>
  <c r="C28" i="14"/>
  <c r="AU27" i="14"/>
  <c r="AP27" i="14"/>
  <c r="AM27" i="14"/>
  <c r="AD27" i="14"/>
  <c r="AA27" i="14"/>
  <c r="X27" i="14"/>
  <c r="U27" i="14"/>
  <c r="R27" i="14"/>
  <c r="O27" i="14"/>
  <c r="L27" i="14"/>
  <c r="I27" i="14"/>
  <c r="F27" i="14"/>
  <c r="C27" i="14"/>
  <c r="AU26" i="14"/>
  <c r="AP26" i="14"/>
  <c r="AM26" i="14"/>
  <c r="AD26" i="14"/>
  <c r="AA26" i="14"/>
  <c r="X26" i="14"/>
  <c r="U26" i="14"/>
  <c r="R26" i="14"/>
  <c r="O26" i="14"/>
  <c r="L26" i="14"/>
  <c r="I26" i="14"/>
  <c r="F26" i="14"/>
  <c r="C26" i="14"/>
  <c r="AU25" i="14"/>
  <c r="AP25" i="14"/>
  <c r="AM25" i="14"/>
  <c r="AD25" i="14"/>
  <c r="AA25" i="14"/>
  <c r="X25" i="14"/>
  <c r="U25" i="14"/>
  <c r="R25" i="14"/>
  <c r="O25" i="14"/>
  <c r="L25" i="14"/>
  <c r="I25" i="14"/>
  <c r="F25" i="14"/>
  <c r="C25" i="14"/>
  <c r="AU24" i="14"/>
  <c r="AP24" i="14"/>
  <c r="AM24" i="14"/>
  <c r="AM30" i="14"/>
  <c r="AJ30" i="14"/>
  <c r="AJ31" i="14" s="1"/>
  <c r="AD24" i="14"/>
  <c r="AD30" i="14"/>
  <c r="AA24" i="14"/>
  <c r="AA30" i="14"/>
  <c r="X24" i="14"/>
  <c r="X30" i="14"/>
  <c r="U24" i="14"/>
  <c r="U30" i="14"/>
  <c r="R24" i="14"/>
  <c r="O24" i="14"/>
  <c r="O30" i="14"/>
  <c r="L24" i="14"/>
  <c r="L30" i="14"/>
  <c r="I24" i="14"/>
  <c r="I30" i="14"/>
  <c r="F24" i="14"/>
  <c r="F30" i="14"/>
  <c r="C24" i="14"/>
  <c r="AS23" i="14"/>
  <c r="AU22" i="14"/>
  <c r="AP22" i="14"/>
  <c r="AM22" i="14"/>
  <c r="AD22" i="14"/>
  <c r="AA22" i="14"/>
  <c r="X22" i="14"/>
  <c r="U22" i="14"/>
  <c r="R22" i="14"/>
  <c r="O22" i="14"/>
  <c r="L22" i="14"/>
  <c r="I22" i="14"/>
  <c r="F22" i="14"/>
  <c r="C22" i="14"/>
  <c r="AU21" i="14"/>
  <c r="AP21" i="14"/>
  <c r="AM21" i="14"/>
  <c r="AD21" i="14"/>
  <c r="AA21" i="14"/>
  <c r="X21" i="14"/>
  <c r="U21" i="14"/>
  <c r="R21" i="14"/>
  <c r="O21" i="14"/>
  <c r="L21" i="14"/>
  <c r="I21" i="14"/>
  <c r="F21" i="14"/>
  <c r="C21" i="14"/>
  <c r="AU20" i="14"/>
  <c r="AP20" i="14"/>
  <c r="AM20" i="14"/>
  <c r="AG23" i="14"/>
  <c r="AD20" i="14"/>
  <c r="AA20" i="14"/>
  <c r="X20" i="14"/>
  <c r="U20" i="14"/>
  <c r="R20" i="14"/>
  <c r="O20" i="14"/>
  <c r="L20" i="14"/>
  <c r="I20" i="14"/>
  <c r="F20" i="14"/>
  <c r="C20" i="14"/>
  <c r="AU19" i="14"/>
  <c r="AP19" i="14"/>
  <c r="AM19" i="14"/>
  <c r="AD19" i="14"/>
  <c r="AA19" i="14"/>
  <c r="X19" i="14"/>
  <c r="U19" i="14"/>
  <c r="R19" i="14"/>
  <c r="O19" i="14"/>
  <c r="L19" i="14"/>
  <c r="I19" i="14"/>
  <c r="F19" i="14"/>
  <c r="C19" i="14"/>
  <c r="AU18" i="14"/>
  <c r="AP18" i="14"/>
  <c r="AM18" i="14"/>
  <c r="AD18" i="14"/>
  <c r="AA18" i="14"/>
  <c r="X18" i="14"/>
  <c r="U18" i="14"/>
  <c r="R18" i="14"/>
  <c r="O18" i="14"/>
  <c r="L18" i="14"/>
  <c r="I18" i="14"/>
  <c r="F18" i="14"/>
  <c r="C18" i="14"/>
  <c r="AU17" i="14"/>
  <c r="AP17" i="14"/>
  <c r="AM17" i="14"/>
  <c r="AD17" i="14"/>
  <c r="AA17" i="14"/>
  <c r="X17" i="14"/>
  <c r="U17" i="14"/>
  <c r="R17" i="14"/>
  <c r="O17" i="14"/>
  <c r="L17" i="14"/>
  <c r="I17" i="14"/>
  <c r="F17" i="14"/>
  <c r="C17" i="14"/>
  <c r="AP16" i="14"/>
  <c r="AM16" i="14"/>
  <c r="AD16" i="14"/>
  <c r="AA16" i="14"/>
  <c r="X16" i="14"/>
  <c r="U16" i="14"/>
  <c r="O16" i="14"/>
  <c r="L16" i="14"/>
  <c r="I16" i="14"/>
  <c r="F16" i="14"/>
  <c r="AP15" i="14"/>
  <c r="AM15" i="14"/>
  <c r="AD15" i="14"/>
  <c r="AA15" i="14"/>
  <c r="X15" i="14"/>
  <c r="U15" i="14"/>
  <c r="O15" i="14"/>
  <c r="L15" i="14"/>
  <c r="I15" i="14"/>
  <c r="F15" i="14"/>
  <c r="AP14" i="14"/>
  <c r="AM14" i="14"/>
  <c r="AD14" i="14"/>
  <c r="AA14" i="14"/>
  <c r="X14" i="14"/>
  <c r="U14" i="14"/>
  <c r="O14" i="14"/>
  <c r="L14" i="14"/>
  <c r="I14" i="14"/>
  <c r="F14" i="14"/>
  <c r="AP13" i="14"/>
  <c r="AM13" i="14"/>
  <c r="AD13" i="14"/>
  <c r="AA13" i="14"/>
  <c r="X13" i="14"/>
  <c r="U13" i="14"/>
  <c r="O13" i="14"/>
  <c r="L13" i="14"/>
  <c r="I13" i="14"/>
  <c r="F13" i="14"/>
  <c r="AP12" i="14"/>
  <c r="AM12" i="14"/>
  <c r="AD12" i="14"/>
  <c r="AA12" i="14"/>
  <c r="X12" i="14"/>
  <c r="U12" i="14"/>
  <c r="O12" i="14"/>
  <c r="L12" i="14"/>
  <c r="I12" i="14"/>
  <c r="F12" i="14"/>
  <c r="AP11" i="14"/>
  <c r="AM11" i="14"/>
  <c r="AM23" i="14"/>
  <c r="AM31" i="14"/>
  <c r="AJ23" i="14"/>
  <c r="AD11" i="14"/>
  <c r="AD23" i="14"/>
  <c r="AD31" i="14"/>
  <c r="AA11" i="14"/>
  <c r="AA23" i="14"/>
  <c r="AA31" i="14"/>
  <c r="X11" i="14"/>
  <c r="X23" i="14"/>
  <c r="X31" i="14"/>
  <c r="U11" i="14"/>
  <c r="U23" i="14"/>
  <c r="O11" i="14"/>
  <c r="O23" i="14"/>
  <c r="O31" i="14"/>
  <c r="L11" i="14"/>
  <c r="L23" i="14"/>
  <c r="L31" i="14"/>
  <c r="I11" i="14"/>
  <c r="I23" i="14"/>
  <c r="F11" i="14"/>
  <c r="F23" i="14"/>
  <c r="F31" i="14"/>
  <c r="R23" i="14"/>
  <c r="R30" i="14"/>
  <c r="C30" i="14"/>
  <c r="C23" i="14"/>
  <c r="AG30" i="14"/>
  <c r="AG31" i="14"/>
  <c r="AP30" i="14"/>
  <c r="AP23" i="14"/>
  <c r="AP31" i="14"/>
  <c r="I31" i="14"/>
  <c r="U31" i="14"/>
  <c r="R31" i="14"/>
  <c r="C31" i="14"/>
  <c r="AI28" i="5"/>
  <c r="AI29" i="5"/>
  <c r="AU29" i="5"/>
  <c r="AU28" i="5"/>
  <c r="AU27" i="5"/>
  <c r="AU26" i="5"/>
  <c r="AU25" i="5"/>
  <c r="AU24" i="5"/>
  <c r="AU22" i="5"/>
  <c r="AU21" i="5"/>
  <c r="AU20" i="5"/>
  <c r="AU19" i="5"/>
  <c r="AU18" i="5"/>
  <c r="AU17" i="5"/>
  <c r="AU16" i="5"/>
  <c r="AU15" i="5"/>
  <c r="AU14" i="5"/>
  <c r="AU13" i="5"/>
  <c r="AU12" i="5"/>
  <c r="AU11" i="5"/>
  <c r="AL28" i="2"/>
  <c r="AL29" i="2"/>
  <c r="AI29" i="6"/>
  <c r="AL29" i="9"/>
  <c r="AI29" i="9"/>
  <c r="AI29" i="10"/>
  <c r="AL29" i="10"/>
  <c r="AJ23" i="6"/>
  <c r="AG30" i="6"/>
  <c r="AI29" i="4"/>
  <c r="AP23" i="4"/>
  <c r="AM23" i="4"/>
  <c r="AP23" i="6"/>
  <c r="AM23" i="6"/>
  <c r="AP23" i="10"/>
  <c r="AM23" i="10"/>
  <c r="AP23" i="9"/>
  <c r="AM23" i="9"/>
  <c r="AP23" i="8"/>
  <c r="AM23" i="8"/>
  <c r="AP23" i="11"/>
  <c r="AM23" i="11"/>
  <c r="AP23" i="12"/>
  <c r="AM23" i="12"/>
  <c r="AP23" i="13"/>
  <c r="AM23" i="13"/>
  <c r="AD23" i="13"/>
  <c r="AA23" i="13"/>
  <c r="O23" i="13"/>
  <c r="L23" i="13"/>
  <c r="C23" i="13"/>
  <c r="AD23" i="12"/>
  <c r="AA23" i="12"/>
  <c r="X23" i="12"/>
  <c r="U23" i="12"/>
  <c r="O23" i="12"/>
  <c r="L23" i="12"/>
  <c r="I23" i="12"/>
  <c r="F23" i="12"/>
  <c r="AD23" i="11"/>
  <c r="AA23" i="11"/>
  <c r="X23" i="11"/>
  <c r="U23" i="11"/>
  <c r="O23" i="11"/>
  <c r="L23" i="11"/>
  <c r="I23" i="11"/>
  <c r="F23" i="11"/>
  <c r="AD23" i="8"/>
  <c r="AA23" i="8"/>
  <c r="X23" i="8"/>
  <c r="U23" i="8"/>
  <c r="O23" i="8"/>
  <c r="L23" i="8"/>
  <c r="I23" i="8"/>
  <c r="F23" i="8"/>
  <c r="AD23" i="9"/>
  <c r="AA23" i="9"/>
  <c r="X23" i="9"/>
  <c r="U23" i="9"/>
  <c r="O23" i="9"/>
  <c r="L23" i="9"/>
  <c r="I23" i="9"/>
  <c r="F23" i="9"/>
  <c r="AD23" i="10"/>
  <c r="AA23" i="10"/>
  <c r="X23" i="10"/>
  <c r="U23" i="10"/>
  <c r="O23" i="10"/>
  <c r="L23" i="10"/>
  <c r="I23" i="10"/>
  <c r="F23" i="10"/>
  <c r="AD23" i="6"/>
  <c r="AA23" i="6"/>
  <c r="X23" i="6"/>
  <c r="U23" i="6"/>
  <c r="O23" i="6"/>
  <c r="L23" i="6"/>
  <c r="I23" i="6"/>
  <c r="F23" i="6"/>
  <c r="AD23" i="4"/>
  <c r="AA23" i="4"/>
  <c r="X23" i="4"/>
  <c r="U23" i="4"/>
  <c r="O23" i="4"/>
  <c r="L23" i="4"/>
  <c r="I23" i="4"/>
  <c r="F23" i="4"/>
  <c r="AJ30" i="5"/>
  <c r="AP30" i="5"/>
  <c r="AP31" i="5"/>
  <c r="AM30" i="5"/>
  <c r="AM31" i="5"/>
  <c r="AP23" i="5"/>
  <c r="AM23" i="5"/>
  <c r="AD23" i="5"/>
  <c r="AA23" i="5"/>
  <c r="X23" i="5"/>
  <c r="U23" i="5"/>
  <c r="AP23" i="3"/>
  <c r="AM23" i="3"/>
  <c r="AD23" i="3"/>
  <c r="AA23" i="3"/>
  <c r="X23" i="3"/>
  <c r="U23" i="3"/>
  <c r="O23" i="3"/>
  <c r="L23" i="3"/>
  <c r="I23" i="3"/>
  <c r="F23" i="3"/>
  <c r="AM23" i="2"/>
  <c r="AG30" i="5"/>
  <c r="AI24" i="3"/>
  <c r="AL29" i="13"/>
  <c r="AL28" i="13"/>
  <c r="AL27" i="13"/>
  <c r="AL26" i="13"/>
  <c r="AL25" i="13"/>
  <c r="AL24" i="13"/>
  <c r="AL22" i="13"/>
  <c r="AL21" i="13"/>
  <c r="AL20" i="13"/>
  <c r="AL19" i="13"/>
  <c r="AL18" i="13"/>
  <c r="AL17" i="13"/>
  <c r="AI29" i="13"/>
  <c r="AI28" i="13"/>
  <c r="AI27" i="13"/>
  <c r="AI26" i="13"/>
  <c r="AI25" i="13"/>
  <c r="AI24" i="13"/>
  <c r="AI22" i="13"/>
  <c r="AI21" i="13"/>
  <c r="AI20" i="13"/>
  <c r="AI19" i="13"/>
  <c r="AI18" i="13"/>
  <c r="AI17" i="13"/>
  <c r="AL29" i="12"/>
  <c r="AL28" i="12"/>
  <c r="AL27" i="12"/>
  <c r="AL26" i="12"/>
  <c r="AL25" i="12"/>
  <c r="AL24" i="12"/>
  <c r="AL22" i="12"/>
  <c r="AL21" i="12"/>
  <c r="AL20" i="12"/>
  <c r="AL19" i="12"/>
  <c r="AL18" i="12"/>
  <c r="AL17" i="12"/>
  <c r="AL17" i="11"/>
  <c r="AI28" i="11"/>
  <c r="AI27" i="11"/>
  <c r="AI26" i="11"/>
  <c r="AI25" i="11"/>
  <c r="AI24" i="11"/>
  <c r="AI22" i="11"/>
  <c r="AI21" i="11"/>
  <c r="AI20" i="11"/>
  <c r="AI19" i="11"/>
  <c r="AI18" i="11"/>
  <c r="AI17" i="11"/>
  <c r="AL29" i="8"/>
  <c r="AL28" i="8"/>
  <c r="AL27" i="8"/>
  <c r="AL26" i="8"/>
  <c r="AL25" i="8"/>
  <c r="AL24" i="8"/>
  <c r="AL22" i="8"/>
  <c r="AL21" i="8"/>
  <c r="AL20" i="8"/>
  <c r="AL19" i="8"/>
  <c r="AL18" i="8"/>
  <c r="AL17" i="8"/>
  <c r="AL28" i="9"/>
  <c r="AL27" i="9"/>
  <c r="AL26" i="9"/>
  <c r="AL25" i="9"/>
  <c r="AL24" i="9"/>
  <c r="AL22" i="9"/>
  <c r="AL21" i="9"/>
  <c r="AL20" i="9"/>
  <c r="AL19" i="9"/>
  <c r="AL18" i="9"/>
  <c r="AL17" i="9"/>
  <c r="AI28" i="9"/>
  <c r="AI27" i="9"/>
  <c r="AI26" i="9"/>
  <c r="AI25" i="9"/>
  <c r="AI24" i="9"/>
  <c r="AI22" i="9"/>
  <c r="AI21" i="9"/>
  <c r="AI20" i="9"/>
  <c r="AI19" i="9"/>
  <c r="AI18" i="9"/>
  <c r="AI17" i="9"/>
  <c r="AL28" i="10"/>
  <c r="AL27" i="10"/>
  <c r="AL26" i="10"/>
  <c r="AL25" i="10"/>
  <c r="AL24" i="10"/>
  <c r="AL22" i="10"/>
  <c r="AL21" i="10"/>
  <c r="AL20" i="10"/>
  <c r="AL19" i="10"/>
  <c r="AL18" i="10"/>
  <c r="AL17" i="10"/>
  <c r="AI28" i="10"/>
  <c r="AI27" i="10"/>
  <c r="AI26" i="10"/>
  <c r="AI25" i="10"/>
  <c r="AI24" i="10"/>
  <c r="AI22" i="10"/>
  <c r="AI21" i="10"/>
  <c r="AI20" i="10"/>
  <c r="AI19" i="10"/>
  <c r="AI18" i="10"/>
  <c r="AI17" i="10"/>
  <c r="AL18" i="6"/>
  <c r="AL17" i="6"/>
  <c r="AI28" i="6"/>
  <c r="AI27" i="6"/>
  <c r="AI26" i="6"/>
  <c r="AI25" i="6"/>
  <c r="AI24" i="6"/>
  <c r="AI22" i="6"/>
  <c r="AI21" i="6"/>
  <c r="AI20" i="6"/>
  <c r="AI19" i="6"/>
  <c r="AI18" i="6"/>
  <c r="AI17" i="6"/>
  <c r="AL17" i="4"/>
  <c r="AI28" i="4"/>
  <c r="AI27" i="4"/>
  <c r="AI26" i="4"/>
  <c r="AI25" i="4"/>
  <c r="AI24" i="4"/>
  <c r="AI22" i="4"/>
  <c r="AI21" i="4"/>
  <c r="AI20" i="4"/>
  <c r="AI19" i="4"/>
  <c r="AI18" i="4"/>
  <c r="AI17" i="4"/>
  <c r="AL17" i="5"/>
  <c r="AI27" i="5"/>
  <c r="AI22" i="5"/>
  <c r="AI21" i="5"/>
  <c r="AI20" i="5"/>
  <c r="AI19" i="5"/>
  <c r="AI18" i="5"/>
  <c r="AI17" i="5"/>
  <c r="AL18" i="3"/>
  <c r="AL17" i="3"/>
  <c r="AI29" i="3"/>
  <c r="AI28" i="3"/>
  <c r="AI27" i="3"/>
  <c r="AI26" i="3"/>
  <c r="AI25" i="3"/>
  <c r="AI22" i="3"/>
  <c r="AI21" i="3"/>
  <c r="AI20" i="3"/>
  <c r="AI19" i="3"/>
  <c r="AI18" i="3"/>
  <c r="AI17" i="3"/>
  <c r="AL27" i="2"/>
  <c r="AL26" i="2"/>
  <c r="AL25" i="2"/>
  <c r="AL22" i="2"/>
  <c r="AL21" i="2"/>
  <c r="AL20" i="2"/>
  <c r="AL19" i="2"/>
  <c r="AL18" i="2"/>
  <c r="AL17" i="2"/>
  <c r="AR29" i="1"/>
  <c r="AR28" i="1"/>
  <c r="AR27" i="1"/>
  <c r="AR26" i="1"/>
  <c r="AR25" i="1"/>
  <c r="AR24" i="1"/>
  <c r="AR22" i="1"/>
  <c r="AR21" i="1"/>
  <c r="AR19" i="1"/>
  <c r="AR18" i="1"/>
  <c r="AR17" i="1"/>
  <c r="AO28" i="1"/>
  <c r="AO27" i="1"/>
  <c r="AO26" i="1"/>
  <c r="AO25" i="1"/>
  <c r="AO24" i="1"/>
  <c r="AO22" i="1"/>
  <c r="AO21" i="1"/>
  <c r="AO20" i="1"/>
  <c r="AO19" i="1"/>
  <c r="AO18" i="1"/>
  <c r="AO17" i="1"/>
  <c r="AI28" i="1"/>
  <c r="AI27" i="1"/>
  <c r="AI26" i="1"/>
  <c r="AI25" i="1"/>
  <c r="AI24" i="1"/>
  <c r="AI22" i="1"/>
  <c r="AI21" i="1"/>
  <c r="AI20" i="1"/>
  <c r="AI19" i="1"/>
  <c r="AI18" i="1"/>
  <c r="AI17" i="1"/>
  <c r="AL18" i="1"/>
  <c r="AL17" i="1"/>
  <c r="R16" i="13"/>
  <c r="R15" i="13"/>
  <c r="R14" i="13"/>
  <c r="R13" i="13"/>
  <c r="R12" i="13"/>
  <c r="R11" i="13"/>
  <c r="AG16" i="12"/>
  <c r="AG15" i="12"/>
  <c r="AG14" i="12"/>
  <c r="AG13" i="12"/>
  <c r="AG12" i="12"/>
  <c r="AG11" i="12"/>
  <c r="AG16" i="8"/>
  <c r="AG15" i="8"/>
  <c r="AG14" i="8"/>
  <c r="AG13" i="8"/>
  <c r="AG12" i="8"/>
  <c r="AG11" i="8"/>
  <c r="AS16" i="5"/>
  <c r="AS15" i="5"/>
  <c r="AS14" i="5"/>
  <c r="AS13" i="5"/>
  <c r="AS12" i="5"/>
  <c r="AS11" i="5"/>
  <c r="AS30" i="13"/>
  <c r="AU29" i="13"/>
  <c r="X29" i="13"/>
  <c r="U29" i="13"/>
  <c r="R29" i="13"/>
  <c r="I29" i="13"/>
  <c r="F29" i="13"/>
  <c r="AU28" i="13"/>
  <c r="X28" i="13"/>
  <c r="U28" i="13"/>
  <c r="R28" i="13"/>
  <c r="I28" i="13"/>
  <c r="F28" i="13"/>
  <c r="AU27" i="13"/>
  <c r="X27" i="13"/>
  <c r="U27" i="13"/>
  <c r="R27" i="13"/>
  <c r="I27" i="13"/>
  <c r="F27" i="13"/>
  <c r="AU26" i="13"/>
  <c r="X26" i="13"/>
  <c r="U26" i="13"/>
  <c r="R26" i="13"/>
  <c r="I26" i="13"/>
  <c r="F26" i="13"/>
  <c r="AU25" i="13"/>
  <c r="X25" i="13"/>
  <c r="U25" i="13"/>
  <c r="R25" i="13"/>
  <c r="I25" i="13"/>
  <c r="F25" i="13"/>
  <c r="AU24" i="13"/>
  <c r="AP30" i="13"/>
  <c r="AM30" i="13"/>
  <c r="AM31" i="13"/>
  <c r="AD30" i="13"/>
  <c r="AA30" i="13"/>
  <c r="AA31" i="13"/>
  <c r="X24" i="13"/>
  <c r="U24" i="13"/>
  <c r="R24" i="13"/>
  <c r="R30" i="13"/>
  <c r="O30" i="13"/>
  <c r="O31" i="13"/>
  <c r="L30" i="13"/>
  <c r="I24" i="13"/>
  <c r="F24" i="13"/>
  <c r="C30" i="13"/>
  <c r="AS23" i="13"/>
  <c r="AS31" i="13"/>
  <c r="AU22" i="13"/>
  <c r="X22" i="13"/>
  <c r="U22" i="13"/>
  <c r="R22" i="13"/>
  <c r="I22" i="13"/>
  <c r="F22" i="13"/>
  <c r="AU21" i="13"/>
  <c r="X21" i="13"/>
  <c r="U21" i="13"/>
  <c r="R21" i="13"/>
  <c r="I21" i="13"/>
  <c r="F21" i="13"/>
  <c r="AU20" i="13"/>
  <c r="X20" i="13"/>
  <c r="U20" i="13"/>
  <c r="R20" i="13"/>
  <c r="I20" i="13"/>
  <c r="F20" i="13"/>
  <c r="AU19" i="13"/>
  <c r="X19" i="13"/>
  <c r="U19" i="13"/>
  <c r="R19" i="13"/>
  <c r="I19" i="13"/>
  <c r="F19" i="13"/>
  <c r="AU18" i="13"/>
  <c r="X18" i="13"/>
  <c r="U18" i="13"/>
  <c r="R18" i="13"/>
  <c r="I18" i="13"/>
  <c r="F18" i="13"/>
  <c r="AU17" i="13"/>
  <c r="X17" i="13"/>
  <c r="U17" i="13"/>
  <c r="R17" i="13"/>
  <c r="I17" i="13"/>
  <c r="F17" i="13"/>
  <c r="R23" i="13"/>
  <c r="C31" i="13"/>
  <c r="AS30" i="12"/>
  <c r="AU29" i="12"/>
  <c r="AG29" i="12"/>
  <c r="R29" i="12"/>
  <c r="C29" i="12"/>
  <c r="AU28" i="12"/>
  <c r="AG28" i="12"/>
  <c r="R28" i="12"/>
  <c r="C28" i="12"/>
  <c r="AU27" i="12"/>
  <c r="AG27" i="12"/>
  <c r="R27" i="12"/>
  <c r="C27" i="12"/>
  <c r="AU26" i="12"/>
  <c r="AG26" i="12"/>
  <c r="R26" i="12"/>
  <c r="C26" i="12"/>
  <c r="AU25" i="12"/>
  <c r="AG25" i="12"/>
  <c r="R25" i="12"/>
  <c r="C25" i="12"/>
  <c r="AU24" i="12"/>
  <c r="AP30" i="12"/>
  <c r="AM30" i="12"/>
  <c r="AG24" i="12"/>
  <c r="AG30" i="12"/>
  <c r="AD30" i="12"/>
  <c r="AA30" i="12"/>
  <c r="AA31" i="12"/>
  <c r="X30" i="12"/>
  <c r="U30" i="12"/>
  <c r="R24" i="12"/>
  <c r="O30" i="12"/>
  <c r="O31" i="12"/>
  <c r="L30" i="12"/>
  <c r="I30" i="12"/>
  <c r="F30" i="12"/>
  <c r="C24" i="12"/>
  <c r="AS23" i="12"/>
  <c r="AU22" i="12"/>
  <c r="AG22" i="12"/>
  <c r="R22" i="12"/>
  <c r="C22" i="12"/>
  <c r="AU21" i="12"/>
  <c r="AG21" i="12"/>
  <c r="R21" i="12"/>
  <c r="C21" i="12"/>
  <c r="AU20" i="12"/>
  <c r="AG20" i="12"/>
  <c r="R20" i="12"/>
  <c r="C20" i="12"/>
  <c r="AU19" i="12"/>
  <c r="AG19" i="12"/>
  <c r="R19" i="12"/>
  <c r="C19" i="12"/>
  <c r="AU18" i="12"/>
  <c r="AG18" i="12"/>
  <c r="R18" i="12"/>
  <c r="C18" i="12"/>
  <c r="AU17" i="12"/>
  <c r="AG17" i="12"/>
  <c r="R17" i="12"/>
  <c r="C17" i="12"/>
  <c r="AM31" i="12"/>
  <c r="AG23" i="12"/>
  <c r="AG31" i="12"/>
  <c r="X31" i="12"/>
  <c r="U31" i="12"/>
  <c r="L31" i="12"/>
  <c r="I31" i="12"/>
  <c r="AS30" i="11"/>
  <c r="AS31" i="11" s="1"/>
  <c r="AM30" i="11"/>
  <c r="AM31" i="11"/>
  <c r="AU29" i="11"/>
  <c r="R29" i="11"/>
  <c r="C29" i="11"/>
  <c r="AU28" i="11"/>
  <c r="R28" i="11"/>
  <c r="C28" i="11"/>
  <c r="AU27" i="11"/>
  <c r="R27" i="11"/>
  <c r="C27" i="11"/>
  <c r="AU26" i="11"/>
  <c r="R26" i="11"/>
  <c r="C26" i="11"/>
  <c r="AU25" i="11"/>
  <c r="R25" i="11"/>
  <c r="C25" i="11"/>
  <c r="AU24" i="11"/>
  <c r="AP30" i="11"/>
  <c r="AP31" i="11"/>
  <c r="AD30" i="11"/>
  <c r="AA30" i="11"/>
  <c r="X30" i="11"/>
  <c r="X31" i="11"/>
  <c r="U30" i="11"/>
  <c r="R24" i="11"/>
  <c r="O30" i="11"/>
  <c r="L30" i="11"/>
  <c r="I30" i="11"/>
  <c r="F30" i="11"/>
  <c r="C24" i="11"/>
  <c r="AS23" i="11"/>
  <c r="AU22" i="11"/>
  <c r="R22" i="11"/>
  <c r="C22" i="11"/>
  <c r="AU21" i="11"/>
  <c r="R21" i="11"/>
  <c r="C21" i="11"/>
  <c r="AU20" i="11"/>
  <c r="R20" i="11"/>
  <c r="C20" i="11"/>
  <c r="AU19" i="11"/>
  <c r="R19" i="11"/>
  <c r="C19" i="11"/>
  <c r="AU18" i="11"/>
  <c r="R18" i="11"/>
  <c r="C18" i="11"/>
  <c r="AU17" i="11"/>
  <c r="R17" i="11"/>
  <c r="C17" i="11"/>
  <c r="AA31" i="11"/>
  <c r="O31" i="11"/>
  <c r="L31" i="11"/>
  <c r="AG23" i="11"/>
  <c r="AD31" i="11"/>
  <c r="F31" i="11"/>
  <c r="U23" i="13"/>
  <c r="AS31" i="12"/>
  <c r="AJ30" i="13"/>
  <c r="AJ31" i="13" s="1"/>
  <c r="AJ30" i="12"/>
  <c r="AJ31" i="12" s="1"/>
  <c r="C30" i="11"/>
  <c r="AG23" i="13"/>
  <c r="AJ23" i="13"/>
  <c r="AJ23" i="12"/>
  <c r="AJ23" i="11"/>
  <c r="R30" i="12"/>
  <c r="F30" i="13"/>
  <c r="I23" i="13"/>
  <c r="F23" i="13"/>
  <c r="R23" i="11"/>
  <c r="R23" i="12"/>
  <c r="X23" i="13"/>
  <c r="C23" i="12"/>
  <c r="AG30" i="13"/>
  <c r="AG31" i="13" s="1"/>
  <c r="X30" i="13"/>
  <c r="U30" i="13"/>
  <c r="I30" i="13"/>
  <c r="C30" i="12"/>
  <c r="AJ30" i="11"/>
  <c r="R30" i="11"/>
  <c r="C23" i="11"/>
  <c r="R31" i="13"/>
  <c r="AD31" i="13"/>
  <c r="AP31" i="13"/>
  <c r="L31" i="13"/>
  <c r="F31" i="12"/>
  <c r="AD31" i="12"/>
  <c r="AP31" i="12"/>
  <c r="I31" i="11"/>
  <c r="U31" i="11"/>
  <c r="U31" i="13"/>
  <c r="C31" i="11"/>
  <c r="AJ31" i="11"/>
  <c r="R31" i="12"/>
  <c r="F31" i="13"/>
  <c r="C31" i="12"/>
  <c r="I31" i="13"/>
  <c r="X31" i="13"/>
  <c r="R31" i="11"/>
  <c r="AS30" i="10"/>
  <c r="AS31" i="10" s="1"/>
  <c r="AU29" i="10"/>
  <c r="R29" i="10"/>
  <c r="C29" i="10"/>
  <c r="AU28" i="10"/>
  <c r="R28" i="10"/>
  <c r="C28" i="10"/>
  <c r="AU27" i="10"/>
  <c r="R27" i="10"/>
  <c r="C27" i="10"/>
  <c r="AU26" i="10"/>
  <c r="R26" i="10"/>
  <c r="C26" i="10"/>
  <c r="AU25" i="10"/>
  <c r="R25" i="10"/>
  <c r="C25" i="10"/>
  <c r="AU24" i="10"/>
  <c r="AP30" i="10"/>
  <c r="AM30" i="10"/>
  <c r="AM31" i="10"/>
  <c r="AD30" i="10"/>
  <c r="AA30" i="10"/>
  <c r="X30" i="10"/>
  <c r="U30" i="10"/>
  <c r="U31" i="10"/>
  <c r="R24" i="10"/>
  <c r="O30" i="10"/>
  <c r="L30" i="10"/>
  <c r="I30" i="10"/>
  <c r="I31" i="10"/>
  <c r="F30" i="10"/>
  <c r="C24" i="10"/>
  <c r="AS23" i="10"/>
  <c r="AU22" i="10"/>
  <c r="R22" i="10"/>
  <c r="C22" i="10"/>
  <c r="AU21" i="10"/>
  <c r="R21" i="10"/>
  <c r="C21" i="10"/>
  <c r="AU20" i="10"/>
  <c r="R20" i="10"/>
  <c r="C20" i="10"/>
  <c r="AU19" i="10"/>
  <c r="R19" i="10"/>
  <c r="C19" i="10"/>
  <c r="AU18" i="10"/>
  <c r="R18" i="10"/>
  <c r="C18" i="10"/>
  <c r="AU17" i="10"/>
  <c r="R17" i="10"/>
  <c r="C17" i="10"/>
  <c r="AA31" i="10"/>
  <c r="O31" i="10"/>
  <c r="AS30" i="9"/>
  <c r="AU29" i="9"/>
  <c r="R29" i="9"/>
  <c r="C29" i="9"/>
  <c r="AU28" i="9"/>
  <c r="R28" i="9"/>
  <c r="C28" i="9"/>
  <c r="AU27" i="9"/>
  <c r="R27" i="9"/>
  <c r="C27" i="9"/>
  <c r="AU26" i="9"/>
  <c r="X30" i="9"/>
  <c r="U30" i="9"/>
  <c r="R26" i="9"/>
  <c r="L30" i="9"/>
  <c r="I30" i="9"/>
  <c r="C26" i="9"/>
  <c r="AU25" i="9"/>
  <c r="R25" i="9"/>
  <c r="C25" i="9"/>
  <c r="AU24" i="9"/>
  <c r="AP30" i="9"/>
  <c r="AP31" i="9"/>
  <c r="AM30" i="9"/>
  <c r="AD30" i="9"/>
  <c r="AD31" i="9"/>
  <c r="AA30" i="9"/>
  <c r="R24" i="9"/>
  <c r="O30" i="9"/>
  <c r="F30" i="9"/>
  <c r="C24" i="9"/>
  <c r="AS23" i="9"/>
  <c r="AU22" i="9"/>
  <c r="R22" i="9"/>
  <c r="C22" i="9"/>
  <c r="AU21" i="9"/>
  <c r="R21" i="9"/>
  <c r="C21" i="9"/>
  <c r="AU20" i="9"/>
  <c r="R20" i="9"/>
  <c r="C20" i="9"/>
  <c r="AU19" i="9"/>
  <c r="R19" i="9"/>
  <c r="C19" i="9"/>
  <c r="AU18" i="9"/>
  <c r="R18" i="9"/>
  <c r="C18" i="9"/>
  <c r="AU17" i="9"/>
  <c r="R17" i="9"/>
  <c r="C17" i="9"/>
  <c r="AM31" i="9"/>
  <c r="AA31" i="9"/>
  <c r="X31" i="9"/>
  <c r="O31" i="9"/>
  <c r="L31" i="9"/>
  <c r="F31" i="9"/>
  <c r="AS30" i="8"/>
  <c r="AU29" i="8"/>
  <c r="AG29" i="8"/>
  <c r="R29" i="8"/>
  <c r="C29" i="8"/>
  <c r="AU28" i="8"/>
  <c r="AG28" i="8"/>
  <c r="R28" i="8"/>
  <c r="C28" i="8"/>
  <c r="AU27" i="8"/>
  <c r="AG27" i="8"/>
  <c r="R27" i="8"/>
  <c r="C27" i="8"/>
  <c r="AU26" i="8"/>
  <c r="AG26" i="8"/>
  <c r="AG30" i="8"/>
  <c r="X30" i="8"/>
  <c r="U30" i="8"/>
  <c r="R26" i="8"/>
  <c r="L30" i="8"/>
  <c r="I30" i="8"/>
  <c r="C26" i="8"/>
  <c r="AU25" i="8"/>
  <c r="AG25" i="8"/>
  <c r="R25" i="8"/>
  <c r="C25" i="8"/>
  <c r="AU24" i="8"/>
  <c r="AP30" i="8"/>
  <c r="AM30" i="8"/>
  <c r="AM31" i="8"/>
  <c r="AG24" i="8"/>
  <c r="AD30" i="8"/>
  <c r="AA30" i="8"/>
  <c r="R24" i="8"/>
  <c r="O30" i="8"/>
  <c r="F30" i="8"/>
  <c r="C24" i="8"/>
  <c r="AS23" i="8"/>
  <c r="AU22" i="8"/>
  <c r="AG22" i="8"/>
  <c r="R22" i="8"/>
  <c r="C22" i="8"/>
  <c r="AU21" i="8"/>
  <c r="AG21" i="8"/>
  <c r="R21" i="8"/>
  <c r="C21" i="8"/>
  <c r="AU20" i="8"/>
  <c r="AG20" i="8"/>
  <c r="R20" i="8"/>
  <c r="C20" i="8"/>
  <c r="AU19" i="8"/>
  <c r="AG19" i="8"/>
  <c r="R19" i="8"/>
  <c r="C19" i="8"/>
  <c r="AU18" i="8"/>
  <c r="AG18" i="8"/>
  <c r="R18" i="8"/>
  <c r="C18" i="8"/>
  <c r="AU17" i="8"/>
  <c r="AG17" i="8"/>
  <c r="R17" i="8"/>
  <c r="C17" i="8"/>
  <c r="AG23" i="8"/>
  <c r="AD31" i="8"/>
  <c r="AA31" i="8"/>
  <c r="O31" i="8"/>
  <c r="F31" i="8"/>
  <c r="AS30" i="6"/>
  <c r="AS31" i="6" s="1"/>
  <c r="AU29" i="6"/>
  <c r="R29" i="6"/>
  <c r="C29" i="6"/>
  <c r="AU28" i="6"/>
  <c r="R28" i="6"/>
  <c r="C28" i="6"/>
  <c r="AU27" i="6"/>
  <c r="R27" i="6"/>
  <c r="C27" i="6"/>
  <c r="AU26" i="6"/>
  <c r="AP30" i="6"/>
  <c r="AM30" i="6"/>
  <c r="AD30" i="6"/>
  <c r="AA30" i="6"/>
  <c r="R26" i="6"/>
  <c r="O30" i="6"/>
  <c r="F30" i="6"/>
  <c r="C26" i="6"/>
  <c r="AU25" i="6"/>
  <c r="R25" i="6"/>
  <c r="C25" i="6"/>
  <c r="AU24" i="6"/>
  <c r="X30" i="6"/>
  <c r="U30" i="6"/>
  <c r="R24" i="6"/>
  <c r="L30" i="6"/>
  <c r="L31" i="6"/>
  <c r="I30" i="6"/>
  <c r="C24" i="6"/>
  <c r="AS23" i="6"/>
  <c r="AU22" i="6"/>
  <c r="R22" i="6"/>
  <c r="C22" i="6"/>
  <c r="AU21" i="6"/>
  <c r="R21" i="6"/>
  <c r="C21" i="6"/>
  <c r="AU20" i="6"/>
  <c r="R20" i="6"/>
  <c r="C20" i="6"/>
  <c r="AU19" i="6"/>
  <c r="R19" i="6"/>
  <c r="C19" i="6"/>
  <c r="AU18" i="6"/>
  <c r="R18" i="6"/>
  <c r="C18" i="6"/>
  <c r="AU17" i="6"/>
  <c r="R17" i="6"/>
  <c r="C17" i="6"/>
  <c r="X31" i="6"/>
  <c r="U31" i="6"/>
  <c r="I31" i="6"/>
  <c r="AG23" i="9"/>
  <c r="AJ30" i="8"/>
  <c r="AJ23" i="8"/>
  <c r="AJ23" i="9"/>
  <c r="AJ30" i="10"/>
  <c r="AJ31" i="10" s="1"/>
  <c r="AJ23" i="10"/>
  <c r="AG23" i="10"/>
  <c r="AJ30" i="6"/>
  <c r="AG23" i="6"/>
  <c r="R30" i="6"/>
  <c r="R23" i="8"/>
  <c r="C23" i="8"/>
  <c r="R23" i="9"/>
  <c r="R23" i="10"/>
  <c r="C23" i="6"/>
  <c r="C23" i="9"/>
  <c r="C23" i="10"/>
  <c r="R23" i="6"/>
  <c r="AS31" i="8"/>
  <c r="R30" i="8"/>
  <c r="C30" i="8"/>
  <c r="AS31" i="9"/>
  <c r="AJ30" i="9"/>
  <c r="AG30" i="9"/>
  <c r="AG31" i="9" s="1"/>
  <c r="R30" i="9"/>
  <c r="C30" i="9"/>
  <c r="AG30" i="10"/>
  <c r="R30" i="10"/>
  <c r="C30" i="10"/>
  <c r="C30" i="6"/>
  <c r="F31" i="10"/>
  <c r="AD31" i="10"/>
  <c r="AP31" i="10"/>
  <c r="L31" i="10"/>
  <c r="X31" i="10"/>
  <c r="I31" i="9"/>
  <c r="U31" i="9"/>
  <c r="I31" i="8"/>
  <c r="U31" i="8"/>
  <c r="AG31" i="8"/>
  <c r="L31" i="8"/>
  <c r="X31" i="8"/>
  <c r="O31" i="6"/>
  <c r="AA31" i="6"/>
  <c r="AM31" i="6"/>
  <c r="F31" i="6"/>
  <c r="AD31" i="6"/>
  <c r="AP31" i="6"/>
  <c r="C31" i="9"/>
  <c r="AJ31" i="8"/>
  <c r="AJ31" i="6"/>
  <c r="AJ31" i="9"/>
  <c r="AG31" i="10"/>
  <c r="AG31" i="6"/>
  <c r="R31" i="9"/>
  <c r="R31" i="8"/>
  <c r="R31" i="6"/>
  <c r="R31" i="10"/>
  <c r="C31" i="8"/>
  <c r="C31" i="6"/>
  <c r="C31" i="10"/>
  <c r="AS29" i="5"/>
  <c r="R29" i="5"/>
  <c r="C29" i="5"/>
  <c r="AS28" i="5"/>
  <c r="R28" i="5"/>
  <c r="C28" i="5"/>
  <c r="AS27" i="5"/>
  <c r="R27" i="5"/>
  <c r="C27" i="5"/>
  <c r="AS26" i="5"/>
  <c r="R26" i="5"/>
  <c r="C26" i="5"/>
  <c r="AS25" i="5"/>
  <c r="R25" i="5"/>
  <c r="C25" i="5"/>
  <c r="AS24" i="5"/>
  <c r="AD30" i="5"/>
  <c r="AA30" i="5"/>
  <c r="AA31" i="5"/>
  <c r="X30" i="5"/>
  <c r="U30" i="5"/>
  <c r="R24" i="5"/>
  <c r="O30" i="5"/>
  <c r="L30" i="5"/>
  <c r="I30" i="5"/>
  <c r="F30" i="5"/>
  <c r="C24" i="5"/>
  <c r="AT23" i="5"/>
  <c r="AS22" i="5"/>
  <c r="R22" i="5"/>
  <c r="C22" i="5"/>
  <c r="AS21" i="5"/>
  <c r="R21" i="5"/>
  <c r="C21" i="5"/>
  <c r="AS20" i="5"/>
  <c r="R20" i="5"/>
  <c r="C20" i="5"/>
  <c r="AS19" i="5"/>
  <c r="R19" i="5"/>
  <c r="C19" i="5"/>
  <c r="AS18" i="5"/>
  <c r="R18" i="5"/>
  <c r="C18" i="5"/>
  <c r="AS17" i="5"/>
  <c r="AJ23" i="5"/>
  <c r="AJ31" i="5"/>
  <c r="R17" i="5"/>
  <c r="C17" i="5"/>
  <c r="AG23" i="5"/>
  <c r="U31" i="5"/>
  <c r="O23" i="5"/>
  <c r="L23" i="5"/>
  <c r="L31" i="5"/>
  <c r="I23" i="5"/>
  <c r="I31" i="5"/>
  <c r="F23" i="5"/>
  <c r="F31" i="5"/>
  <c r="AS30" i="4"/>
  <c r="AS31" i="4" s="1"/>
  <c r="AM30" i="4"/>
  <c r="AU29" i="4"/>
  <c r="R29" i="4"/>
  <c r="C29" i="4"/>
  <c r="AU28" i="4"/>
  <c r="R28" i="4"/>
  <c r="C28" i="4"/>
  <c r="AU27" i="4"/>
  <c r="R27" i="4"/>
  <c r="C27" i="4"/>
  <c r="AU26" i="4"/>
  <c r="R26" i="4"/>
  <c r="C26" i="4"/>
  <c r="AU25" i="4"/>
  <c r="R25" i="4"/>
  <c r="C25" i="4"/>
  <c r="AU24" i="4"/>
  <c r="AP30" i="4"/>
  <c r="AD30" i="4"/>
  <c r="AA30" i="4"/>
  <c r="X30" i="4"/>
  <c r="U30" i="4"/>
  <c r="U31" i="4"/>
  <c r="R24" i="4"/>
  <c r="O30" i="4"/>
  <c r="L30" i="4"/>
  <c r="I30" i="4"/>
  <c r="I31" i="4"/>
  <c r="F30" i="4"/>
  <c r="C24" i="4"/>
  <c r="AS23" i="4"/>
  <c r="AM31" i="4"/>
  <c r="AU22" i="4"/>
  <c r="R22" i="4"/>
  <c r="C22" i="4"/>
  <c r="AU21" i="4"/>
  <c r="R21" i="4"/>
  <c r="C21" i="4"/>
  <c r="AU20" i="4"/>
  <c r="R20" i="4"/>
  <c r="C20" i="4"/>
  <c r="AU19" i="4"/>
  <c r="R19" i="4"/>
  <c r="C19" i="4"/>
  <c r="AU18" i="4"/>
  <c r="R18" i="4"/>
  <c r="C18" i="4"/>
  <c r="AU17" i="4"/>
  <c r="R17" i="4"/>
  <c r="C17" i="4"/>
  <c r="AD31" i="4"/>
  <c r="F31" i="4"/>
  <c r="AS30" i="3"/>
  <c r="AA30" i="3"/>
  <c r="AU29" i="3"/>
  <c r="R29" i="3"/>
  <c r="C29" i="3"/>
  <c r="AU28" i="3"/>
  <c r="R28" i="3"/>
  <c r="C28" i="3"/>
  <c r="AU27" i="3"/>
  <c r="R27" i="3"/>
  <c r="C27" i="3"/>
  <c r="AU26" i="3"/>
  <c r="AP30" i="3"/>
  <c r="AM30" i="3"/>
  <c r="AD30" i="3"/>
  <c r="AD31" i="3"/>
  <c r="R26" i="3"/>
  <c r="O30" i="3"/>
  <c r="F30" i="3"/>
  <c r="C26" i="3"/>
  <c r="AU25" i="3"/>
  <c r="R25" i="3"/>
  <c r="C25" i="3"/>
  <c r="AU24" i="3"/>
  <c r="X30" i="3"/>
  <c r="U30" i="3"/>
  <c r="R24" i="3"/>
  <c r="L30" i="3"/>
  <c r="I30" i="3"/>
  <c r="C24" i="3"/>
  <c r="AS23" i="3"/>
  <c r="AS31" i="3"/>
  <c r="AU22" i="3"/>
  <c r="R22" i="3"/>
  <c r="C22" i="3"/>
  <c r="AU21" i="3"/>
  <c r="R21" i="3"/>
  <c r="C21" i="3"/>
  <c r="AU20" i="3"/>
  <c r="R20" i="3"/>
  <c r="C20" i="3"/>
  <c r="AU19" i="3"/>
  <c r="R19" i="3"/>
  <c r="C19" i="3"/>
  <c r="AU18" i="3"/>
  <c r="R18" i="3"/>
  <c r="C18" i="3"/>
  <c r="AU17" i="3"/>
  <c r="R17" i="3"/>
  <c r="C17" i="3"/>
  <c r="AP31" i="3"/>
  <c r="X31" i="3"/>
  <c r="L31" i="3"/>
  <c r="F31" i="3"/>
  <c r="AA31" i="3"/>
  <c r="O31" i="3"/>
  <c r="AS30" i="2"/>
  <c r="AS31" i="2" s="1"/>
  <c r="AU29" i="2"/>
  <c r="R29" i="2"/>
  <c r="C29" i="2"/>
  <c r="AU28" i="2"/>
  <c r="R28" i="2"/>
  <c r="C28" i="2"/>
  <c r="AU27" i="2"/>
  <c r="R27" i="2"/>
  <c r="C27" i="2"/>
  <c r="AU26" i="2"/>
  <c r="AD30" i="2"/>
  <c r="R26" i="2"/>
  <c r="F30" i="2"/>
  <c r="C26" i="2"/>
  <c r="AU25" i="2"/>
  <c r="R25" i="2"/>
  <c r="C25" i="2"/>
  <c r="AU24" i="2"/>
  <c r="AM30" i="2"/>
  <c r="AG30" i="2"/>
  <c r="AA30" i="2"/>
  <c r="X30" i="2"/>
  <c r="U30" i="2"/>
  <c r="R24" i="2"/>
  <c r="O30" i="2"/>
  <c r="L30" i="2"/>
  <c r="I30" i="2"/>
  <c r="C24" i="2"/>
  <c r="AS23" i="2"/>
  <c r="AU22" i="2"/>
  <c r="R22" i="2"/>
  <c r="C22" i="2"/>
  <c r="AU21" i="2"/>
  <c r="R21" i="2"/>
  <c r="C21" i="2"/>
  <c r="AU20" i="2"/>
  <c r="R20" i="2"/>
  <c r="C20" i="2"/>
  <c r="AU19" i="2"/>
  <c r="R19" i="2"/>
  <c r="C19" i="2"/>
  <c r="AU18" i="2"/>
  <c r="R18" i="2"/>
  <c r="C18" i="2"/>
  <c r="AU17" i="2"/>
  <c r="R17" i="2"/>
  <c r="C17" i="2"/>
  <c r="AP23" i="2"/>
  <c r="AG23" i="2"/>
  <c r="AD23" i="2"/>
  <c r="AA23" i="2"/>
  <c r="AA31" i="2"/>
  <c r="X23" i="2"/>
  <c r="U23" i="2"/>
  <c r="O23" i="2"/>
  <c r="O31" i="2"/>
  <c r="L23" i="2"/>
  <c r="I23" i="2"/>
  <c r="I31" i="2"/>
  <c r="F23" i="2"/>
  <c r="AS23" i="5"/>
  <c r="AS30" i="5"/>
  <c r="AS31" i="5"/>
  <c r="AM31" i="2"/>
  <c r="AG31" i="2"/>
  <c r="U31" i="2"/>
  <c r="AD31" i="5"/>
  <c r="X31" i="5"/>
  <c r="O31" i="5"/>
  <c r="AP30" i="2"/>
  <c r="AP31" i="2"/>
  <c r="AG30" i="4"/>
  <c r="AG31" i="4" s="1"/>
  <c r="AJ30" i="4"/>
  <c r="AG23" i="4"/>
  <c r="AG30" i="3"/>
  <c r="AG23" i="3"/>
  <c r="AJ23" i="4"/>
  <c r="AJ23" i="3"/>
  <c r="R30" i="2"/>
  <c r="R30" i="5"/>
  <c r="C30" i="5"/>
  <c r="C30" i="4"/>
  <c r="C30" i="3"/>
  <c r="R23" i="5"/>
  <c r="C23" i="5"/>
  <c r="R23" i="4"/>
  <c r="R23" i="3"/>
  <c r="R23" i="2"/>
  <c r="C23" i="2"/>
  <c r="C23" i="4"/>
  <c r="C23" i="3"/>
  <c r="R30" i="4"/>
  <c r="R30" i="3"/>
  <c r="AJ23" i="2"/>
  <c r="C30" i="2"/>
  <c r="L31" i="4"/>
  <c r="O31" i="4"/>
  <c r="AA31" i="4"/>
  <c r="X31" i="4"/>
  <c r="AP31" i="4"/>
  <c r="I31" i="3"/>
  <c r="U31" i="3"/>
  <c r="F31" i="2"/>
  <c r="AD31" i="2"/>
  <c r="L31" i="2"/>
  <c r="X31" i="2"/>
  <c r="R31" i="5"/>
  <c r="AJ31" i="4"/>
  <c r="AG31" i="3"/>
  <c r="C31" i="4"/>
  <c r="C31" i="5"/>
  <c r="R31" i="2"/>
  <c r="C31" i="3"/>
  <c r="R31" i="4"/>
  <c r="R31" i="3"/>
  <c r="C31" i="2"/>
  <c r="AU29" i="1"/>
  <c r="AU28" i="1"/>
  <c r="AU27" i="1"/>
  <c r="AU26" i="1"/>
  <c r="AU25" i="1"/>
  <c r="AU24" i="1"/>
  <c r="AU22" i="1"/>
  <c r="AU21" i="1"/>
  <c r="AU20" i="1"/>
  <c r="AU19" i="1"/>
  <c r="AU18" i="1"/>
  <c r="AU17" i="1"/>
  <c r="AS23" i="1"/>
  <c r="AS30" i="1"/>
  <c r="AS31" i="1" s="1"/>
  <c r="AP30" i="1"/>
  <c r="AP31" i="1" s="1"/>
  <c r="AJ23" i="1"/>
  <c r="C25" i="1"/>
  <c r="C26" i="1"/>
  <c r="C27" i="1"/>
  <c r="C28" i="1"/>
  <c r="C29" i="1"/>
  <c r="C24" i="1"/>
  <c r="R29" i="1"/>
  <c r="R28" i="1"/>
  <c r="R27" i="1"/>
  <c r="R26" i="1"/>
  <c r="R25" i="1"/>
  <c r="R24" i="1"/>
  <c r="R22" i="1"/>
  <c r="R21" i="1"/>
  <c r="R20" i="1"/>
  <c r="R19" i="1"/>
  <c r="R18" i="1"/>
  <c r="R17" i="1"/>
  <c r="AA30" i="1"/>
  <c r="U30" i="1"/>
  <c r="X30" i="1"/>
  <c r="I23" i="1"/>
  <c r="I30" i="1"/>
  <c r="O23" i="1"/>
  <c r="O30" i="1"/>
  <c r="F23" i="1"/>
  <c r="L23" i="1"/>
  <c r="L30" i="1"/>
  <c r="F30" i="1"/>
  <c r="C30" i="1"/>
  <c r="C23" i="1"/>
  <c r="R30" i="1"/>
  <c r="U23" i="1"/>
  <c r="AD30" i="1"/>
  <c r="AG23" i="1"/>
  <c r="R23" i="1"/>
  <c r="X23" i="1"/>
  <c r="AD23" i="1"/>
  <c r="AD31" i="1"/>
  <c r="AA23" i="1"/>
  <c r="U31" i="1"/>
  <c r="AA31" i="1"/>
  <c r="F31" i="1"/>
  <c r="I31" i="1"/>
  <c r="X31" i="1"/>
  <c r="O31" i="1"/>
  <c r="L31" i="1"/>
  <c r="R31" i="1"/>
  <c r="C31" i="1"/>
  <c r="AM23" i="1"/>
  <c r="AP23" i="1"/>
  <c r="AI29" i="1"/>
  <c r="AG30" i="1"/>
  <c r="AG31" i="1" s="1"/>
  <c r="AJ30" i="1"/>
  <c r="AJ31" i="1"/>
  <c r="AM30" i="1"/>
  <c r="AO29" i="1"/>
  <c r="AL24" i="2"/>
  <c r="AJ30" i="2"/>
  <c r="AJ31" i="2"/>
  <c r="AJ30" i="3"/>
  <c r="AJ31" i="3"/>
  <c r="AI24" i="5"/>
  <c r="AI25" i="5"/>
  <c r="AI26" i="5"/>
  <c r="AM31" i="1"/>
  <c r="AP31" i="8"/>
  <c r="AG30" i="11"/>
  <c r="AG31" i="11"/>
  <c r="AI29" i="11"/>
  <c r="AM31" i="3"/>
  <c r="AG31" i="5"/>
</calcChain>
</file>

<file path=xl/comments1.xml><?xml version="1.0" encoding="utf-8"?>
<comments xmlns="http://schemas.openxmlformats.org/spreadsheetml/2006/main">
  <authors>
    <author>sfitzpatrick2</author>
  </authors>
  <commentList>
    <comment ref="AG7" authorId="0">
      <text>
        <r>
          <rPr>
            <b/>
            <sz val="9"/>
            <color indexed="81"/>
            <rFont val="Tahoma"/>
            <family val="2"/>
          </rPr>
          <t>sfitzpatrick2:</t>
        </r>
        <r>
          <rPr>
            <sz val="9"/>
            <color indexed="81"/>
            <rFont val="Tahoma"/>
            <family val="2"/>
          </rPr>
          <t xml:space="preserve">
includes Info Surcharge for Rev</t>
        </r>
      </text>
    </comment>
    <comment ref="AK17" authorId="0">
      <text>
        <r>
          <rPr>
            <b/>
            <sz val="9"/>
            <color indexed="81"/>
            <rFont val="Tahoma"/>
            <family val="2"/>
          </rPr>
          <t>sfitzpatrick2:</t>
        </r>
        <r>
          <rPr>
            <sz val="9"/>
            <color indexed="81"/>
            <rFont val="Tahoma"/>
            <family val="2"/>
          </rPr>
          <t xml:space="preserve">
Jul 1'17
LS2 rate went to $0</t>
        </r>
      </text>
    </comment>
  </commentList>
</comments>
</file>

<file path=xl/comments2.xml><?xml version="1.0" encoding="utf-8"?>
<comments xmlns="http://schemas.openxmlformats.org/spreadsheetml/2006/main">
  <authors>
    <author>sfitzpatrick2</author>
  </authors>
  <commentList>
    <comment ref="AG7" authorId="0">
      <text>
        <r>
          <rPr>
            <b/>
            <sz val="9"/>
            <color indexed="81"/>
            <rFont val="Tahoma"/>
            <family val="2"/>
          </rPr>
          <t>sfitzpatrick2:</t>
        </r>
        <r>
          <rPr>
            <sz val="9"/>
            <color indexed="81"/>
            <rFont val="Tahoma"/>
            <family val="2"/>
          </rPr>
          <t xml:space="preserve">
incl Info Surcharge for Rev
</t>
        </r>
      </text>
    </comment>
    <comment ref="AK17" authorId="0">
      <text>
        <r>
          <rPr>
            <b/>
            <sz val="9"/>
            <color indexed="81"/>
            <rFont val="Tahoma"/>
            <family val="2"/>
          </rPr>
          <t>sfitzpatrick2:</t>
        </r>
        <r>
          <rPr>
            <sz val="9"/>
            <color indexed="81"/>
            <rFont val="Tahoma"/>
            <family val="2"/>
          </rPr>
          <t xml:space="preserve">
Jul 1'17
LS2 rate went to $0</t>
        </r>
      </text>
    </comment>
    <comment ref="AK18" authorId="0">
      <text>
        <r>
          <rPr>
            <b/>
            <sz val="9"/>
            <color indexed="81"/>
            <rFont val="Tahoma"/>
            <family val="2"/>
          </rPr>
          <t>sfitzpatrick2:</t>
        </r>
        <r>
          <rPr>
            <sz val="9"/>
            <color indexed="81"/>
            <rFont val="Tahoma"/>
            <family val="2"/>
          </rPr>
          <t xml:space="preserve">
7785 traffic disappeared, just incl 173A</t>
        </r>
      </text>
    </comment>
  </commentList>
</comments>
</file>

<file path=xl/comments3.xml><?xml version="1.0" encoding="utf-8"?>
<comments xmlns="http://schemas.openxmlformats.org/spreadsheetml/2006/main">
  <authors>
    <author>sfitzpatrick2</author>
  </authors>
  <commentList>
    <comment ref="AK17" authorId="0">
      <text>
        <r>
          <rPr>
            <b/>
            <sz val="9"/>
            <color indexed="81"/>
            <rFont val="Tahoma"/>
            <family val="2"/>
          </rPr>
          <t>sfitzpatrick2:</t>
        </r>
        <r>
          <rPr>
            <sz val="9"/>
            <color indexed="81"/>
            <rFont val="Tahoma"/>
            <family val="2"/>
          </rPr>
          <t xml:space="preserve">
Jul 1'17
LS2 rate went to $0</t>
        </r>
      </text>
    </comment>
  </commentList>
</comments>
</file>

<file path=xl/comments4.xml><?xml version="1.0" encoding="utf-8"?>
<comments xmlns="http://schemas.openxmlformats.org/spreadsheetml/2006/main">
  <authors>
    <author>sfitzpatrick2</author>
  </authors>
  <commentList>
    <comment ref="AK17" authorId="0">
      <text>
        <r>
          <rPr>
            <b/>
            <sz val="9"/>
            <color indexed="81"/>
            <rFont val="Tahoma"/>
            <family val="2"/>
          </rPr>
          <t>sfitzpatrick2:</t>
        </r>
        <r>
          <rPr>
            <sz val="9"/>
            <color indexed="81"/>
            <rFont val="Tahoma"/>
            <family val="2"/>
          </rPr>
          <t xml:space="preserve">
Jul 1'17
LS2 rate went to $0</t>
        </r>
      </text>
    </comment>
  </commentList>
</comments>
</file>

<file path=xl/comments5.xml><?xml version="1.0" encoding="utf-8"?>
<comments xmlns="http://schemas.openxmlformats.org/spreadsheetml/2006/main">
  <authors>
    <author>sfitzpatrick2</author>
  </authors>
  <commentList>
    <comment ref="AK17" authorId="0">
      <text>
        <r>
          <rPr>
            <b/>
            <sz val="9"/>
            <color indexed="81"/>
            <rFont val="Tahoma"/>
            <family val="2"/>
          </rPr>
          <t>sfitzpatrick2:</t>
        </r>
        <r>
          <rPr>
            <sz val="9"/>
            <color indexed="81"/>
            <rFont val="Tahoma"/>
            <family val="2"/>
          </rPr>
          <t xml:space="preserve">
Jul 1'17
LS2 rate went to $0</t>
        </r>
      </text>
    </comment>
  </commentList>
</comments>
</file>

<file path=xl/comments6.xml><?xml version="1.0" encoding="utf-8"?>
<comments xmlns="http://schemas.openxmlformats.org/spreadsheetml/2006/main">
  <authors>
    <author>sfitzpatrick2</author>
  </authors>
  <commentList>
    <comment ref="AG7" authorId="0">
      <text>
        <r>
          <rPr>
            <b/>
            <sz val="9"/>
            <color indexed="81"/>
            <rFont val="Tahoma"/>
            <family val="2"/>
          </rPr>
          <t>sfitzpatrick2:</t>
        </r>
        <r>
          <rPr>
            <sz val="9"/>
            <color indexed="81"/>
            <rFont val="Tahoma"/>
            <family val="2"/>
          </rPr>
          <t xml:space="preserve">
Rev incl Info Surcharge</t>
        </r>
      </text>
    </comment>
  </commentList>
</comments>
</file>

<file path=xl/comments7.xml><?xml version="1.0" encoding="utf-8"?>
<comments xmlns="http://schemas.openxmlformats.org/spreadsheetml/2006/main">
  <authors>
    <author>sfitzpatrick2</author>
  </authors>
  <commentList>
    <comment ref="AK17" authorId="0">
      <text>
        <r>
          <rPr>
            <b/>
            <sz val="9"/>
            <color indexed="81"/>
            <rFont val="Tahoma"/>
            <family val="2"/>
          </rPr>
          <t>sfitzpatrick2:</t>
        </r>
        <r>
          <rPr>
            <sz val="9"/>
            <color indexed="81"/>
            <rFont val="Tahoma"/>
            <family val="2"/>
          </rPr>
          <t xml:space="preserve">
Jul 1'17
LS2 rate went to $0</t>
        </r>
      </text>
    </comment>
  </commentList>
</comments>
</file>

<file path=xl/sharedStrings.xml><?xml version="1.0" encoding="utf-8"?>
<sst xmlns="http://schemas.openxmlformats.org/spreadsheetml/2006/main" count="1775" uniqueCount="68">
  <si>
    <t>Month</t>
  </si>
  <si>
    <t>Carrier Common Line</t>
  </si>
  <si>
    <t>Averaged Exchanges</t>
  </si>
  <si>
    <t>Deaveraged Exchanges</t>
  </si>
  <si>
    <t>Access Lines</t>
  </si>
  <si>
    <t>Rate</t>
  </si>
  <si>
    <t>Exchange Zone 1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</si>
  <si>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</si>
  <si>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</si>
  <si>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</si>
  <si>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</si>
  <si>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</si>
  <si>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</si>
  <si>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</si>
  <si>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</si>
  <si>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</si>
  <si>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</si>
  <si>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</si>
  <si>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</si>
  <si>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Grand Total</t>
  </si>
  <si>
    <t>Company Name:</t>
  </si>
  <si>
    <t>Annual Filing - AIIACM Section 705</t>
  </si>
  <si>
    <t>Non Pooling Companies</t>
  </si>
  <si>
    <t>Study Area:</t>
  </si>
  <si>
    <t>Exchange Zone 2</t>
  </si>
  <si>
    <t>Exchange Zone 3</t>
  </si>
  <si>
    <t>Exchange Zone 4</t>
  </si>
  <si>
    <t>Network Access Fee</t>
  </si>
  <si>
    <t>Revenue</t>
  </si>
  <si>
    <t>Lines</t>
  </si>
  <si>
    <t>Mou</t>
  </si>
  <si>
    <t>Trunks</t>
  </si>
  <si>
    <t>-</t>
  </si>
  <si>
    <t>GCI Communication Corp</t>
  </si>
  <si>
    <t>Anchorage</t>
  </si>
  <si>
    <t>Local Switching 
Terminating</t>
  </si>
  <si>
    <t>Local Switching 
Originating</t>
  </si>
  <si>
    <t>Common Transport Originating</t>
  </si>
  <si>
    <r>
      <rPr>
        <b/>
        <sz val="8"/>
        <color theme="8" tint="-0.249977111117893"/>
        <rFont val="Calibri"/>
        <family val="2"/>
        <scheme val="minor"/>
      </rPr>
      <t>Note 1:</t>
    </r>
    <r>
      <rPr>
        <sz val="8"/>
        <color theme="8" tint="-0.249977111117893"/>
        <rFont val="Calibri"/>
        <family val="2"/>
        <scheme val="minor"/>
      </rPr>
      <t xml:space="preserve">  Common Transport Terminating Rate includes blended Tandem Switching, Tandem Switched Transport Termination, and Tandem Switched Transport Facility rate elements billed beginning 7/1/2013</t>
    </r>
  </si>
  <si>
    <r>
      <rPr>
        <b/>
        <sz val="8"/>
        <color theme="8" tint="-0.249977111117893"/>
        <rFont val="Calibri"/>
        <family val="2"/>
        <scheme val="minor"/>
      </rPr>
      <t>Note 3:</t>
    </r>
    <r>
      <rPr>
        <sz val="8"/>
        <color theme="8" tint="-0.249977111117893"/>
        <rFont val="Calibri"/>
        <family val="2"/>
        <scheme val="minor"/>
      </rPr>
      <t xml:space="preserve">  Dedicated Transport Rate includes blended Entrance Facility, Direct Trunked Transport Termination, Direct Trunked Transport Facility, and DS3 to DS1 Multiplexing rate elements  billed as VGE (Voice Grade Equivalent) beginning 7/1/2013</t>
    </r>
  </si>
  <si>
    <r>
      <t xml:space="preserve">Common Transport Terminating </t>
    </r>
    <r>
      <rPr>
        <b/>
        <vertAlign val="superscript"/>
        <sz val="11"/>
        <color theme="8" tint="-0.249977111117893"/>
        <rFont val="Calibri"/>
        <family val="2"/>
        <scheme val="minor"/>
      </rPr>
      <t>Note 1</t>
    </r>
  </si>
  <si>
    <r>
      <t xml:space="preserve">Rate </t>
    </r>
    <r>
      <rPr>
        <b/>
        <vertAlign val="superscript"/>
        <sz val="11"/>
        <color theme="8" tint="-0.249977111117893"/>
        <rFont val="Calibri"/>
        <family val="2"/>
        <scheme val="minor"/>
      </rPr>
      <t>Note 2</t>
    </r>
  </si>
  <si>
    <r>
      <rPr>
        <b/>
        <sz val="8"/>
        <color theme="8" tint="-0.249977111117893"/>
        <rFont val="Calibri"/>
        <family val="2"/>
        <scheme val="minor"/>
      </rPr>
      <t>Note 2:</t>
    </r>
    <r>
      <rPr>
        <sz val="8"/>
        <color theme="8" tint="-0.249977111117893"/>
        <rFont val="Calibri"/>
        <family val="2"/>
        <scheme val="minor"/>
      </rPr>
      <t xml:space="preserve">  Dedicated Transport Rate reflects calculated Effective Rate Billed per VGE versus actual tariffed rates due to ratcheting of DS3 Shared Facilities in this market and varying PIUs reported by IXC.</t>
    </r>
  </si>
  <si>
    <r>
      <t xml:space="preserve">Dedicated Transport </t>
    </r>
    <r>
      <rPr>
        <b/>
        <vertAlign val="superscript"/>
        <sz val="11"/>
        <color theme="8" tint="-0.249977111117893"/>
        <rFont val="Calibri"/>
        <family val="2"/>
        <scheme val="minor"/>
      </rPr>
      <t xml:space="preserve">Note 3
</t>
    </r>
    <r>
      <rPr>
        <sz val="11"/>
        <rFont val="Calibri"/>
        <family val="2"/>
        <scheme val="minor"/>
      </rPr>
      <t>(per VGE)</t>
    </r>
  </si>
  <si>
    <t>Cordova</t>
  </si>
  <si>
    <t>Local Switching Originating</t>
  </si>
  <si>
    <t>Local Switching Terminating</t>
  </si>
  <si>
    <t>Common Transport Terminating</t>
  </si>
  <si>
    <r>
      <t>Dedicated Transport</t>
    </r>
    <r>
      <rPr>
        <b/>
        <vertAlign val="superscript"/>
        <sz val="11"/>
        <color theme="8" tint="-0.249977111117893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(per VGE)</t>
    </r>
  </si>
  <si>
    <r>
      <t xml:space="preserve">Rate </t>
    </r>
    <r>
      <rPr>
        <b/>
        <vertAlign val="superscript"/>
        <sz val="11"/>
        <color theme="8" tint="-0.249977111117893"/>
        <rFont val="Calibri"/>
        <family val="2"/>
        <scheme val="minor"/>
      </rPr>
      <t>Note 1</t>
    </r>
  </si>
  <si>
    <r>
      <rPr>
        <b/>
        <sz val="8"/>
        <color theme="8" tint="-0.249977111117893"/>
        <rFont val="Calibri"/>
        <family val="2"/>
        <scheme val="minor"/>
      </rPr>
      <t>Note 1:</t>
    </r>
    <r>
      <rPr>
        <sz val="8"/>
        <color theme="8" tint="-0.249977111117893"/>
        <rFont val="Calibri"/>
        <family val="2"/>
        <scheme val="minor"/>
      </rPr>
      <t xml:space="preserve">  Dedicated Transport Rate reflects calculated Effective Rate Billed per VGE versus actual tariffed rates based on DS1 EF rate divided by 24 beginning 7/1/2013.</t>
    </r>
  </si>
  <si>
    <t>Fairbanks</t>
  </si>
  <si>
    <r>
      <t xml:space="preserve">Dedicated Transport </t>
    </r>
    <r>
      <rPr>
        <b/>
        <vertAlign val="superscript"/>
        <sz val="11"/>
        <color theme="8" tint="-0.249977111117893"/>
        <rFont val="Calibri"/>
        <family val="2"/>
        <scheme val="minor"/>
      </rPr>
      <t xml:space="preserve">Note 2
</t>
    </r>
    <r>
      <rPr>
        <sz val="11"/>
        <rFont val="Calibri"/>
        <family val="2"/>
        <scheme val="minor"/>
      </rPr>
      <t>(per VGE)</t>
    </r>
  </si>
  <si>
    <r>
      <rPr>
        <b/>
        <sz val="8"/>
        <color theme="8" tint="-0.249977111117893"/>
        <rFont val="Calibri"/>
        <family val="2"/>
        <scheme val="minor"/>
      </rPr>
      <t>Note 1:</t>
    </r>
    <r>
      <rPr>
        <sz val="8"/>
        <color theme="8" tint="-0.249977111117893"/>
        <rFont val="Calibri"/>
        <family val="2"/>
        <scheme val="minor"/>
      </rPr>
      <t xml:space="preserve">  Dedicated Transport Rate reflects calculated Effective Rate Billed per VGE versus actual tariffed rates due to ratcheting of DS3 Shared Facilities in this market and varying PIUs reported by IXC.</t>
    </r>
  </si>
  <si>
    <r>
      <rPr>
        <b/>
        <sz val="8"/>
        <color theme="8" tint="-0.249977111117893"/>
        <rFont val="Calibri"/>
        <family val="2"/>
        <scheme val="minor"/>
      </rPr>
      <t>Note 2:</t>
    </r>
    <r>
      <rPr>
        <sz val="8"/>
        <color theme="8" tint="-0.249977111117893"/>
        <rFont val="Calibri"/>
        <family val="2"/>
        <scheme val="minor"/>
      </rPr>
      <t xml:space="preserve">  Dedicated Transport Rate includes blended Entrance Facility, Direct Trunked Transport Termination, Direct Trunked Transport Facility, and DS3 to DS1 Multiplexing rate elements  billed as VGE (Voice Grade Equivalent) beginning 7/1/2013</t>
    </r>
  </si>
  <si>
    <t>Glacier State</t>
  </si>
  <si>
    <t>Fort Wainwright/Eielson</t>
  </si>
  <si>
    <t>Juneau</t>
  </si>
  <si>
    <t>Prudhoe Bay/Barrow</t>
  </si>
  <si>
    <t>Nome</t>
  </si>
  <si>
    <t>Mat-Su</t>
  </si>
  <si>
    <t>Sitka</t>
  </si>
  <si>
    <t>Seward</t>
  </si>
  <si>
    <t>Valdez</t>
  </si>
  <si>
    <t>2017 Total</t>
  </si>
  <si>
    <t xml:space="preserve"> </t>
  </si>
  <si>
    <t>Ketchikan</t>
  </si>
  <si>
    <t>2018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</si>
</sst>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0.00000_);\(0.00000\)"/>
    <numFmt numFmtId="167" formatCode="#,##0.000000_);\(#,##0.000000\)"/>
    <numFmt numFmtId="168" formatCode="0.000000_);\(0.000000\)"/>
    <numFmt numFmtId="169" formatCode="_(&quot;$&quot;* #,##0.000000_);_(&quot;$&quot;* \(#,##0.000000\);_(&quot;$&quot;* &quot;-&quot;??????_);_(@_)"/>
    <numFmt numFmtId="170" formatCode="_(&quot;$&quot;* #,##0.000000_);_(&quot;$&quot;* \(#,##0.0000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11"/>
      <name val="Calibri"/>
      <family val="2"/>
    </font>
    <font>
      <sz val="8"/>
      <color theme="8" tint="-0.249977111117893"/>
      <name val="Calibri"/>
      <family val="2"/>
      <scheme val="minor"/>
    </font>
    <font>
      <b/>
      <sz val="8"/>
      <color theme="8" tint="-0.249977111117893"/>
      <name val="Calibri"/>
      <family val="2"/>
      <scheme val="minor"/>
    </font>
    <font>
      <b/>
      <vertAlign val="superscript"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6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20" xfId="0" applyBorder="1"/>
    <xf numFmtId="0" fontId="3" fillId="0" borderId="0" xfId="0" applyFont="1" applyAlignment="1">
      <alignment horizontal="left"/>
    </xf>
    <xf numFmtId="0" fontId="2" fillId="0" borderId="0" xfId="0" applyFont="1" applyBorder="1" applyAlignment="1"/>
    <xf numFmtId="44" fontId="0" fillId="0" borderId="7" xfId="1" applyFont="1" applyBorder="1"/>
    <xf numFmtId="44" fontId="0" fillId="0" borderId="23" xfId="1" applyFont="1" applyBorder="1"/>
    <xf numFmtId="3" fontId="0" fillId="0" borderId="0" xfId="0" applyNumberFormat="1" applyBorder="1"/>
    <xf numFmtId="44" fontId="0" fillId="0" borderId="24" xfId="1" applyFont="1" applyBorder="1"/>
    <xf numFmtId="44" fontId="0" fillId="0" borderId="6" xfId="1" applyFont="1" applyBorder="1"/>
    <xf numFmtId="44" fontId="0" fillId="0" borderId="0" xfId="1" applyFont="1" applyBorder="1"/>
    <xf numFmtId="1" fontId="0" fillId="0" borderId="0" xfId="0" applyNumberFormat="1" applyBorder="1"/>
    <xf numFmtId="0" fontId="2" fillId="0" borderId="8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6" xfId="0" applyBorder="1"/>
    <xf numFmtId="0" fontId="0" fillId="0" borderId="39" xfId="0" applyBorder="1"/>
    <xf numFmtId="44" fontId="0" fillId="0" borderId="24" xfId="0" applyNumberFormat="1" applyBorder="1"/>
    <xf numFmtId="0" fontId="0" fillId="0" borderId="2" xfId="0" applyBorder="1" applyAlignment="1">
      <alignment horizontal="center" wrapText="1"/>
    </xf>
    <xf numFmtId="0" fontId="0" fillId="0" borderId="9" xfId="0" applyBorder="1"/>
    <xf numFmtId="3" fontId="0" fillId="0" borderId="0" xfId="0" applyNumberFormat="1" applyFill="1" applyBorder="1"/>
    <xf numFmtId="165" fontId="0" fillId="0" borderId="0" xfId="0" applyNumberFormat="1"/>
    <xf numFmtId="165" fontId="0" fillId="0" borderId="15" xfId="0" applyNumberFormat="1" applyBorder="1"/>
    <xf numFmtId="44" fontId="2" fillId="0" borderId="8" xfId="0" applyNumberFormat="1" applyFont="1" applyBorder="1" applyAlignment="1">
      <alignment horizontal="center"/>
    </xf>
    <xf numFmtId="0" fontId="2" fillId="0" borderId="0" xfId="0" applyFont="1"/>
    <xf numFmtId="44" fontId="0" fillId="0" borderId="0" xfId="0" applyNumberFormat="1"/>
    <xf numFmtId="0" fontId="0" fillId="0" borderId="44" xfId="0" applyBorder="1" applyAlignment="1">
      <alignment horizontal="center"/>
    </xf>
    <xf numFmtId="0" fontId="0" fillId="0" borderId="44" xfId="0" applyBorder="1" applyAlignment="1">
      <alignment horizontal="center" wrapText="1"/>
    </xf>
    <xf numFmtId="0" fontId="0" fillId="0" borderId="44" xfId="0" applyBorder="1"/>
    <xf numFmtId="0" fontId="0" fillId="0" borderId="45" xfId="0" applyBorder="1"/>
    <xf numFmtId="0" fontId="0" fillId="0" borderId="49" xfId="0" applyBorder="1"/>
    <xf numFmtId="0" fontId="0" fillId="0" borderId="47" xfId="0" applyBorder="1"/>
    <xf numFmtId="0" fontId="0" fillId="0" borderId="48" xfId="0" applyBorder="1"/>
    <xf numFmtId="0" fontId="0" fillId="0" borderId="50" xfId="0" applyBorder="1"/>
    <xf numFmtId="0" fontId="0" fillId="0" borderId="46" xfId="0" applyFill="1" applyBorder="1"/>
    <xf numFmtId="0" fontId="0" fillId="0" borderId="53" xfId="0" applyFill="1" applyBorder="1"/>
    <xf numFmtId="0" fontId="0" fillId="0" borderId="48" xfId="0" applyFill="1" applyBorder="1"/>
    <xf numFmtId="0" fontId="0" fillId="0" borderId="49" xfId="0" applyFill="1" applyBorder="1"/>
    <xf numFmtId="0" fontId="0" fillId="0" borderId="47" xfId="0" applyFill="1" applyBorder="1"/>
    <xf numFmtId="0" fontId="0" fillId="0" borderId="50" xfId="0" applyFill="1" applyBorder="1"/>
    <xf numFmtId="0" fontId="0" fillId="0" borderId="42" xfId="0" applyBorder="1"/>
    <xf numFmtId="37" fontId="4" fillId="0" borderId="0" xfId="2" applyNumberFormat="1" applyFont="1" applyFill="1"/>
    <xf numFmtId="8" fontId="4" fillId="0" borderId="0" xfId="0" applyNumberFormat="1" applyFont="1" applyBorder="1"/>
    <xf numFmtId="164" fontId="4" fillId="0" borderId="7" xfId="1" applyNumberFormat="1" applyFont="1" applyBorder="1"/>
    <xf numFmtId="37" fontId="4" fillId="0" borderId="0" xfId="0" applyNumberFormat="1" applyFont="1" applyFill="1" applyBorder="1"/>
    <xf numFmtId="38" fontId="4" fillId="0" borderId="0" xfId="0" applyNumberFormat="1" applyFont="1" applyBorder="1"/>
    <xf numFmtId="41" fontId="4" fillId="0" borderId="0" xfId="2" applyNumberFormat="1" applyFont="1" applyBorder="1"/>
    <xf numFmtId="0" fontId="2" fillId="0" borderId="49" xfId="0" applyFont="1" applyBorder="1"/>
    <xf numFmtId="44" fontId="2" fillId="0" borderId="46" xfId="0" applyNumberFormat="1" applyFont="1" applyBorder="1"/>
    <xf numFmtId="44" fontId="2" fillId="0" borderId="49" xfId="0" applyNumberFormat="1" applyFont="1" applyBorder="1" applyAlignment="1">
      <alignment horizontal="center"/>
    </xf>
    <xf numFmtId="44" fontId="2" fillId="0" borderId="46" xfId="1" applyFont="1" applyBorder="1"/>
    <xf numFmtId="44" fontId="2" fillId="0" borderId="49" xfId="1" applyFont="1" applyBorder="1"/>
    <xf numFmtId="165" fontId="2" fillId="0" borderId="47" xfId="2" applyNumberFormat="1" applyFont="1" applyBorder="1" applyAlignment="1"/>
    <xf numFmtId="44" fontId="2" fillId="0" borderId="47" xfId="0" applyNumberFormat="1" applyFont="1" applyBorder="1"/>
    <xf numFmtId="44" fontId="2" fillId="0" borderId="49" xfId="0" applyNumberFormat="1" applyFont="1" applyBorder="1"/>
    <xf numFmtId="44" fontId="2" fillId="0" borderId="55" xfId="0" applyNumberFormat="1" applyFont="1" applyBorder="1"/>
    <xf numFmtId="44" fontId="2" fillId="0" borderId="58" xfId="0" applyNumberFormat="1" applyFont="1" applyBorder="1" applyAlignment="1">
      <alignment horizontal="center"/>
    </xf>
    <xf numFmtId="44" fontId="2" fillId="0" borderId="55" xfId="1" applyFont="1" applyBorder="1"/>
    <xf numFmtId="44" fontId="2" fillId="0" borderId="58" xfId="1" applyFont="1" applyBorder="1"/>
    <xf numFmtId="44" fontId="2" fillId="0" borderId="58" xfId="0" applyNumberFormat="1" applyFont="1" applyBorder="1"/>
    <xf numFmtId="0" fontId="5" fillId="0" borderId="0" xfId="0" applyFont="1" applyAlignment="1"/>
    <xf numFmtId="0" fontId="0" fillId="0" borderId="0" xfId="0" applyAlignment="1"/>
    <xf numFmtId="41" fontId="4" fillId="0" borderId="0" xfId="2" applyNumberFormat="1" applyFont="1" applyFill="1" applyBorder="1"/>
    <xf numFmtId="165" fontId="0" fillId="0" borderId="53" xfId="0" applyNumberFormat="1" applyBorder="1"/>
    <xf numFmtId="167" fontId="0" fillId="0" borderId="7" xfId="1" applyNumberFormat="1" applyFont="1" applyBorder="1"/>
    <xf numFmtId="0" fontId="0" fillId="0" borderId="0" xfId="0" applyFill="1"/>
    <xf numFmtId="165" fontId="0" fillId="0" borderId="0" xfId="2" applyNumberFormat="1" applyFont="1"/>
    <xf numFmtId="0" fontId="2" fillId="0" borderId="0" xfId="0" applyFont="1" applyFill="1"/>
    <xf numFmtId="41" fontId="4" fillId="0" borderId="0" xfId="2" applyNumberFormat="1" applyFont="1" applyBorder="1" applyAlignment="1">
      <alignment horizontal="right"/>
    </xf>
    <xf numFmtId="165" fontId="0" fillId="0" borderId="0" xfId="0" applyNumberFormat="1" applyFill="1"/>
    <xf numFmtId="168" fontId="0" fillId="0" borderId="0" xfId="0" applyNumberFormat="1"/>
    <xf numFmtId="44" fontId="0" fillId="0" borderId="0" xfId="1" applyFont="1" applyFill="1"/>
    <xf numFmtId="0" fontId="0" fillId="0" borderId="52" xfId="0" applyFill="1" applyBorder="1"/>
    <xf numFmtId="0" fontId="2" fillId="0" borderId="50" xfId="0" applyFont="1" applyBorder="1" applyAlignment="1"/>
    <xf numFmtId="167" fontId="0" fillId="0" borderId="23" xfId="1" applyNumberFormat="1" applyFont="1" applyBorder="1"/>
    <xf numFmtId="37" fontId="4" fillId="0" borderId="53" xfId="0" applyNumberFormat="1" applyFont="1" applyFill="1" applyBorder="1"/>
    <xf numFmtId="38" fontId="4" fillId="0" borderId="15" xfId="0" applyNumberFormat="1" applyFont="1" applyBorder="1"/>
    <xf numFmtId="37" fontId="4" fillId="0" borderId="15" xfId="0" applyNumberFormat="1" applyFont="1" applyFill="1" applyBorder="1"/>
    <xf numFmtId="3" fontId="0" fillId="0" borderId="0" xfId="0" applyNumberFormat="1"/>
    <xf numFmtId="41" fontId="4" fillId="0" borderId="0" xfId="2" applyNumberFormat="1" applyFont="1" applyFill="1"/>
    <xf numFmtId="0" fontId="0" fillId="0" borderId="0" xfId="0" applyFill="1" applyBorder="1"/>
    <xf numFmtId="41" fontId="4" fillId="0" borderId="0" xfId="0" applyNumberFormat="1" applyFont="1"/>
    <xf numFmtId="44" fontId="0" fillId="0" borderId="0" xfId="1" applyFont="1" applyFill="1" applyBorder="1"/>
    <xf numFmtId="44" fontId="0" fillId="0" borderId="7" xfId="1" applyFont="1" applyFill="1" applyBorder="1"/>
    <xf numFmtId="167" fontId="0" fillId="0" borderId="0" xfId="1" applyNumberFormat="1" applyFont="1" applyBorder="1"/>
    <xf numFmtId="167" fontId="0" fillId="0" borderId="7" xfId="1" applyNumberFormat="1" applyFont="1" applyFill="1" applyBorder="1"/>
    <xf numFmtId="44" fontId="0" fillId="0" borderId="6" xfId="1" applyFont="1" applyFill="1" applyBorder="1"/>
    <xf numFmtId="44" fontId="2" fillId="0" borderId="47" xfId="0" applyNumberFormat="1" applyFont="1" applyFill="1" applyBorder="1"/>
    <xf numFmtId="44" fontId="2" fillId="0" borderId="49" xfId="0" applyNumberFormat="1" applyFont="1" applyFill="1" applyBorder="1"/>
    <xf numFmtId="164" fontId="0" fillId="0" borderId="23" xfId="1" applyNumberFormat="1" applyFont="1" applyFill="1" applyBorder="1"/>
    <xf numFmtId="164" fontId="0" fillId="0" borderId="23" xfId="1" applyNumberFormat="1" applyFont="1" applyFill="1" applyBorder="1" applyAlignment="1">
      <alignment horizontal="left"/>
    </xf>
    <xf numFmtId="44" fontId="0" fillId="0" borderId="0" xfId="0" applyNumberFormat="1" applyFill="1"/>
    <xf numFmtId="43" fontId="0" fillId="0" borderId="0" xfId="2" applyFont="1"/>
    <xf numFmtId="43" fontId="0" fillId="0" borderId="0" xfId="0" applyNumberFormat="1"/>
    <xf numFmtId="2" fontId="0" fillId="0" borderId="0" xfId="0" applyNumberFormat="1" applyFill="1"/>
    <xf numFmtId="0" fontId="0" fillId="0" borderId="62" xfId="0" applyBorder="1" applyAlignment="1">
      <alignment horizontal="center"/>
    </xf>
    <xf numFmtId="0" fontId="0" fillId="0" borderId="62" xfId="0" applyBorder="1" applyAlignment="1">
      <alignment horizontal="center" wrapText="1"/>
    </xf>
    <xf numFmtId="0" fontId="0" fillId="0" borderId="62" xfId="0" applyBorder="1"/>
    <xf numFmtId="0" fontId="0" fillId="0" borderId="63" xfId="0" applyBorder="1"/>
    <xf numFmtId="0" fontId="0" fillId="0" borderId="67" xfId="0" applyBorder="1"/>
    <xf numFmtId="0" fontId="0" fillId="0" borderId="65" xfId="0" applyBorder="1"/>
    <xf numFmtId="0" fontId="0" fillId="0" borderId="66" xfId="0" applyBorder="1"/>
    <xf numFmtId="0" fontId="0" fillId="0" borderId="68" xfId="0" applyBorder="1"/>
    <xf numFmtId="0" fontId="0" fillId="0" borderId="64" xfId="0" applyFill="1" applyBorder="1"/>
    <xf numFmtId="0" fontId="0" fillId="0" borderId="71" xfId="0" applyFill="1" applyBorder="1"/>
    <xf numFmtId="0" fontId="0" fillId="0" borderId="66" xfId="0" applyFill="1" applyBorder="1"/>
    <xf numFmtId="0" fontId="0" fillId="0" borderId="67" xfId="0" applyFill="1" applyBorder="1"/>
    <xf numFmtId="0" fontId="0" fillId="0" borderId="65" xfId="0" applyFill="1" applyBorder="1"/>
    <xf numFmtId="0" fontId="0" fillId="0" borderId="68" xfId="0" applyFill="1" applyBorder="1"/>
    <xf numFmtId="0" fontId="0" fillId="0" borderId="60" xfId="0" applyBorder="1"/>
    <xf numFmtId="164" fontId="0" fillId="0" borderId="7" xfId="1" applyNumberFormat="1" applyFont="1" applyBorder="1"/>
    <xf numFmtId="44" fontId="0" fillId="0" borderId="15" xfId="1" applyFont="1" applyBorder="1"/>
    <xf numFmtId="0" fontId="2" fillId="0" borderId="67" xfId="0" applyFont="1" applyBorder="1"/>
    <xf numFmtId="44" fontId="2" fillId="0" borderId="64" xfId="0" applyNumberFormat="1" applyFont="1" applyBorder="1"/>
    <xf numFmtId="44" fontId="2" fillId="0" borderId="67" xfId="0" applyNumberFormat="1" applyFont="1" applyBorder="1" applyAlignment="1">
      <alignment horizontal="center"/>
    </xf>
    <xf numFmtId="44" fontId="2" fillId="0" borderId="64" xfId="1" applyFont="1" applyBorder="1"/>
    <xf numFmtId="44" fontId="2" fillId="0" borderId="67" xfId="1" applyFont="1" applyBorder="1"/>
    <xf numFmtId="44" fontId="2" fillId="0" borderId="22" xfId="0" applyNumberFormat="1" applyFont="1" applyBorder="1"/>
    <xf numFmtId="165" fontId="2" fillId="0" borderId="65" xfId="2" applyNumberFormat="1" applyFont="1" applyBorder="1" applyAlignment="1"/>
    <xf numFmtId="44" fontId="2" fillId="0" borderId="65" xfId="0" applyNumberFormat="1" applyFont="1" applyBorder="1"/>
    <xf numFmtId="44" fontId="2" fillId="0" borderId="67" xfId="0" applyNumberFormat="1" applyFont="1" applyBorder="1"/>
    <xf numFmtId="44" fontId="2" fillId="0" borderId="73" xfId="0" applyNumberFormat="1" applyFont="1" applyBorder="1"/>
    <xf numFmtId="44" fontId="2" fillId="0" borderId="76" xfId="0" applyNumberFormat="1" applyFont="1" applyBorder="1" applyAlignment="1">
      <alignment horizontal="center"/>
    </xf>
    <xf numFmtId="44" fontId="2" fillId="0" borderId="73" xfId="1" applyFont="1" applyBorder="1"/>
    <xf numFmtId="44" fontId="2" fillId="0" borderId="76" xfId="1" applyFont="1" applyBorder="1"/>
    <xf numFmtId="44" fontId="2" fillId="0" borderId="76" xfId="0" applyNumberFormat="1" applyFont="1" applyBorder="1"/>
    <xf numFmtId="165" fontId="0" fillId="0" borderId="0" xfId="0" applyNumberFormat="1" applyBorder="1"/>
    <xf numFmtId="44" fontId="0" fillId="0" borderId="24" xfId="0" applyNumberFormat="1" applyFill="1" applyBorder="1"/>
    <xf numFmtId="44" fontId="0" fillId="0" borderId="23" xfId="1" applyFont="1" applyFill="1" applyBorder="1"/>
    <xf numFmtId="44" fontId="0" fillId="0" borderId="24" xfId="1" applyFont="1" applyFill="1" applyBorder="1"/>
    <xf numFmtId="37" fontId="0" fillId="0" borderId="53" xfId="0" applyNumberFormat="1" applyFill="1" applyBorder="1"/>
    <xf numFmtId="166" fontId="0" fillId="0" borderId="23" xfId="1" applyNumberFormat="1" applyFont="1" applyFill="1" applyBorder="1"/>
    <xf numFmtId="44" fontId="4" fillId="0" borderId="23" xfId="1" applyFont="1" applyFill="1" applyBorder="1"/>
    <xf numFmtId="37" fontId="0" fillId="0" borderId="0" xfId="0" applyNumberFormat="1" applyFill="1" applyBorder="1"/>
    <xf numFmtId="49" fontId="0" fillId="0" borderId="23" xfId="1" applyNumberFormat="1" applyFont="1" applyFill="1" applyBorder="1"/>
    <xf numFmtId="44" fontId="2" fillId="0" borderId="19" xfId="0" applyNumberFormat="1" applyFont="1" applyFill="1" applyBorder="1"/>
    <xf numFmtId="44" fontId="2" fillId="0" borderId="8" xfId="0" applyNumberFormat="1" applyFont="1" applyFill="1" applyBorder="1" applyAlignment="1">
      <alignment horizontal="center"/>
    </xf>
    <xf numFmtId="44" fontId="2" fillId="0" borderId="19" xfId="1" applyFont="1" applyFill="1" applyBorder="1"/>
    <xf numFmtId="44" fontId="2" fillId="0" borderId="8" xfId="1" applyFont="1" applyFill="1" applyBorder="1"/>
    <xf numFmtId="44" fontId="2" fillId="0" borderId="46" xfId="0" applyNumberFormat="1" applyFont="1" applyFill="1" applyBorder="1"/>
    <xf numFmtId="44" fontId="2" fillId="0" borderId="26" xfId="0" applyNumberFormat="1" applyFont="1" applyFill="1" applyBorder="1"/>
    <xf numFmtId="44" fontId="2" fillId="0" borderId="40" xfId="0" applyNumberFormat="1" applyFont="1" applyFill="1" applyBorder="1" applyAlignment="1">
      <alignment horizontal="center"/>
    </xf>
    <xf numFmtId="44" fontId="2" fillId="0" borderId="26" xfId="1" applyFont="1" applyFill="1" applyBorder="1"/>
    <xf numFmtId="44" fontId="2" fillId="0" borderId="40" xfId="1" applyFont="1" applyFill="1" applyBorder="1"/>
    <xf numFmtId="44" fontId="2" fillId="0" borderId="55" xfId="0" applyNumberFormat="1" applyFont="1" applyFill="1" applyBorder="1"/>
    <xf numFmtId="44" fontId="0" fillId="0" borderId="42" xfId="1" applyFont="1" applyBorder="1"/>
    <xf numFmtId="44" fontId="0" fillId="0" borderId="13" xfId="1" applyFont="1" applyBorder="1"/>
    <xf numFmtId="44" fontId="0" fillId="0" borderId="52" xfId="1" applyFont="1" applyBorder="1"/>
    <xf numFmtId="44" fontId="2" fillId="0" borderId="46" xfId="0" applyNumberFormat="1" applyFont="1" applyBorder="1" applyAlignment="1">
      <alignment horizontal="center"/>
    </xf>
    <xf numFmtId="44" fontId="0" fillId="0" borderId="22" xfId="1" applyFont="1" applyBorder="1"/>
    <xf numFmtId="167" fontId="0" fillId="0" borderId="0" xfId="1" applyNumberFormat="1" applyFont="1" applyFill="1" applyBorder="1"/>
    <xf numFmtId="44" fontId="0" fillId="0" borderId="52" xfId="0" applyNumberFormat="1" applyBorder="1"/>
    <xf numFmtId="44" fontId="0" fillId="0" borderId="22" xfId="0" applyNumberFormat="1" applyBorder="1"/>
    <xf numFmtId="166" fontId="0" fillId="0" borderId="78" xfId="1" applyNumberFormat="1" applyFont="1" applyFill="1" applyBorder="1"/>
    <xf numFmtId="44" fontId="0" fillId="0" borderId="81" xfId="1" applyFont="1" applyBorder="1"/>
    <xf numFmtId="164" fontId="4" fillId="0" borderId="0" xfId="1" applyNumberFormat="1" applyFont="1" applyBorder="1"/>
    <xf numFmtId="44" fontId="0" fillId="0" borderId="22" xfId="0" applyNumberFormat="1" applyFill="1" applyBorder="1"/>
    <xf numFmtId="165" fontId="2" fillId="0" borderId="46" xfId="2" applyNumberFormat="1" applyFont="1" applyBorder="1" applyAlignment="1"/>
    <xf numFmtId="169" fontId="0" fillId="0" borderId="0" xfId="1" applyNumberFormat="1" applyFont="1" applyBorder="1"/>
    <xf numFmtId="44" fontId="0" fillId="0" borderId="82" xfId="1" applyFont="1" applyBorder="1"/>
    <xf numFmtId="164" fontId="4" fillId="0" borderId="0" xfId="1" applyNumberFormat="1" applyFont="1" applyFill="1" applyBorder="1"/>
    <xf numFmtId="165" fontId="0" fillId="2" borderId="0" xfId="0" applyNumberFormat="1" applyFill="1"/>
    <xf numFmtId="44" fontId="0" fillId="2" borderId="24" xfId="0" applyNumberFormat="1" applyFill="1" applyBorder="1"/>
    <xf numFmtId="165" fontId="0" fillId="0" borderId="15" xfId="2" applyNumberFormat="1" applyFont="1" applyBorder="1"/>
    <xf numFmtId="44" fontId="0" fillId="0" borderId="79" xfId="0" applyNumberFormat="1" applyFill="1" applyBorder="1"/>
    <xf numFmtId="44" fontId="0" fillId="0" borderId="0" xfId="1" applyFont="1"/>
    <xf numFmtId="165" fontId="0" fillId="0" borderId="53" xfId="2" applyNumberFormat="1" applyFont="1" applyFill="1" applyBorder="1"/>
    <xf numFmtId="165" fontId="0" fillId="0" borderId="0" xfId="2" applyNumberFormat="1" applyFont="1" applyFill="1" applyBorder="1"/>
    <xf numFmtId="165" fontId="0" fillId="0" borderId="0" xfId="2" applyNumberFormat="1" applyFont="1" applyBorder="1"/>
    <xf numFmtId="165" fontId="0" fillId="0" borderId="71" xfId="2" applyNumberFormat="1" applyFont="1" applyBorder="1"/>
    <xf numFmtId="165" fontId="0" fillId="3" borderId="83" xfId="2" applyNumberFormat="1" applyFont="1" applyFill="1" applyBorder="1"/>
    <xf numFmtId="164" fontId="0" fillId="0" borderId="7" xfId="1" applyNumberFormat="1" applyFont="1" applyFill="1" applyBorder="1"/>
    <xf numFmtId="165" fontId="0" fillId="0" borderId="0" xfId="2" applyNumberFormat="1" applyFont="1" applyFill="1"/>
    <xf numFmtId="44" fontId="0" fillId="0" borderId="6" xfId="0" applyNumberFormat="1" applyBorder="1"/>
    <xf numFmtId="44" fontId="0" fillId="0" borderId="13" xfId="0" applyNumberFormat="1" applyBorder="1"/>
    <xf numFmtId="44" fontId="0" fillId="0" borderId="82" xfId="0" applyNumberFormat="1" applyBorder="1"/>
    <xf numFmtId="44" fontId="0" fillId="3" borderId="24" xfId="0" applyNumberFormat="1" applyFill="1" applyBorder="1"/>
    <xf numFmtId="170" fontId="0" fillId="3" borderId="7" xfId="1" applyNumberFormat="1" applyFont="1" applyFill="1" applyBorder="1"/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56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31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28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3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3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 wrapText="1"/>
    </xf>
    <xf numFmtId="0" fontId="0" fillId="0" borderId="48" xfId="0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0" fillId="0" borderId="32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46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0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54" xfId="0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9" xfId="0" applyBorder="1" applyAlignment="1">
      <alignment horizontal="center" wrapText="1"/>
    </xf>
    <xf numFmtId="0" fontId="2" fillId="0" borderId="85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11" fillId="0" borderId="0" xfId="0" applyNumberFormat="1" applyFont="1"/>
    <xf numFmtId="165" fontId="11" fillId="0" borderId="0" xfId="2" applyNumberFormat="1" applyFont="1"/>
    <xf numFmtId="44" fontId="0" fillId="0" borderId="86" xfId="0" applyNumberFormat="1" applyFill="1" applyBorder="1"/>
    <xf numFmtId="165" fontId="0" fillId="0" borderId="87" xfId="2" applyNumberFormat="1" applyFont="1" applyBorder="1"/>
    <xf numFmtId="44" fontId="0" fillId="0" borderId="13" xfId="0" applyNumberFormat="1" applyFill="1" applyBorder="1"/>
    <xf numFmtId="165" fontId="0" fillId="0" borderId="15" xfId="2" applyNumberFormat="1" applyFont="1" applyFill="1" applyBorder="1"/>
    <xf numFmtId="0" fontId="2" fillId="0" borderId="0" xfId="0" applyFont="1" applyFill="1" applyBorder="1" applyAlignment="1">
      <alignment horizontal="center"/>
    </xf>
    <xf numFmtId="44" fontId="0" fillId="0" borderId="82" xfId="0" applyNumberFormat="1" applyFill="1" applyBorder="1"/>
    <xf numFmtId="165" fontId="0" fillId="0" borderId="71" xfId="2" applyNumberFormat="1" applyFont="1" applyFill="1" applyBorder="1"/>
    <xf numFmtId="44" fontId="0" fillId="0" borderId="6" xfId="0" applyNumberFormat="1" applyFill="1" applyBorder="1"/>
    <xf numFmtId="0" fontId="2" fillId="0" borderId="49" xfId="0" applyFont="1" applyFill="1" applyBorder="1" applyAlignment="1">
      <alignment horizontal="center"/>
    </xf>
    <xf numFmtId="169" fontId="0" fillId="0" borderId="0" xfId="1" applyNumberFormat="1" applyFont="1" applyFill="1" applyBorder="1"/>
    <xf numFmtId="0" fontId="2" fillId="0" borderId="85" xfId="0" applyFont="1" applyFill="1" applyBorder="1" applyAlignment="1">
      <alignment horizontal="center"/>
    </xf>
    <xf numFmtId="0" fontId="2" fillId="0" borderId="84" xfId="0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42"/>
  <sheetViews>
    <sheetView workbookViewId="0">
      <pane xSplit="2" ySplit="10" topLeftCell="AE19" activePane="bottomRight" state="frozen"/>
      <selection pane="topRight" activeCell="C1" sqref="C1"/>
      <selection pane="bottomLeft" activeCell="A11" sqref="A11"/>
      <selection pane="bottomRight" activeCell="AG22" sqref="AG22:AH22"/>
    </sheetView>
  </sheetViews>
  <sheetFormatPr defaultRowHeight="14.4" x14ac:dyDescent="0.3"/>
  <cols>
    <col min="1" max="1" width="3.5546875" bestFit="1" customWidth="1"/>
    <col min="2" max="2" width="11.33203125" bestFit="1" customWidth="1"/>
    <col min="3" max="3" width="14.5546875" customWidth="1"/>
    <col min="4" max="4" width="8.5546875" customWidth="1"/>
    <col min="5" max="5" width="7.33203125" customWidth="1"/>
    <col min="6" max="6" width="8.88671875" bestFit="1" customWidth="1"/>
    <col min="7" max="7" width="7.88671875" customWidth="1"/>
    <col min="8" max="8" width="6.44140625" customWidth="1"/>
    <col min="9" max="9" width="8.88671875" bestFit="1" customWidth="1"/>
    <col min="10" max="10" width="7.6640625" customWidth="1"/>
    <col min="11" max="11" width="6.5546875" customWidth="1"/>
    <col min="12" max="12" width="8.88671875" bestFit="1" customWidth="1"/>
    <col min="13" max="13" width="7.33203125" customWidth="1"/>
    <col min="14" max="14" width="7" customWidth="1"/>
    <col min="15" max="15" width="8.88671875" bestFit="1" customWidth="1"/>
    <col min="16" max="16" width="8.33203125" customWidth="1"/>
    <col min="17" max="17" width="7.44140625" customWidth="1"/>
    <col min="18" max="18" width="14.33203125" bestFit="1" customWidth="1"/>
    <col min="19" max="19" width="10.109375" bestFit="1" customWidth="1"/>
    <col min="20" max="20" width="6.6640625" customWidth="1"/>
    <col min="21" max="21" width="8.88671875" bestFit="1" customWidth="1"/>
    <col min="22" max="22" width="5.5546875" bestFit="1" customWidth="1"/>
    <col min="23" max="23" width="5" bestFit="1" customWidth="1"/>
    <col min="24" max="24" width="8.88671875" bestFit="1" customWidth="1"/>
    <col min="25" max="25" width="5.5546875" bestFit="1" customWidth="1"/>
    <col min="26" max="26" width="5" bestFit="1" customWidth="1"/>
    <col min="27" max="27" width="8.88671875" bestFit="1" customWidth="1"/>
    <col min="28" max="28" width="5.5546875" bestFit="1" customWidth="1"/>
    <col min="29" max="29" width="5" bestFit="1" customWidth="1"/>
    <col min="30" max="30" width="8.88671875" bestFit="1" customWidth="1"/>
    <col min="31" max="31" width="5.5546875" bestFit="1" customWidth="1"/>
    <col min="32" max="32" width="5" bestFit="1" customWidth="1"/>
    <col min="33" max="33" width="12.5546875" bestFit="1" customWidth="1"/>
    <col min="34" max="34" width="10.5546875" customWidth="1"/>
    <col min="35" max="35" width="8.5546875" customWidth="1"/>
    <col min="36" max="36" width="12.5546875" bestFit="1" customWidth="1"/>
    <col min="37" max="37" width="10.5546875" customWidth="1"/>
    <col min="38" max="38" width="8.5546875" bestFit="1" customWidth="1"/>
    <col min="39" max="40" width="12.5546875" bestFit="1" customWidth="1"/>
    <col min="41" max="41" width="8.88671875" customWidth="1"/>
    <col min="42" max="43" width="12.5546875" bestFit="1" customWidth="1"/>
    <col min="44" max="44" width="9.44140625" customWidth="1"/>
    <col min="45" max="45" width="12.5546875" bestFit="1" customWidth="1"/>
    <col min="46" max="46" width="10.109375" bestFit="1" customWidth="1"/>
    <col min="47" max="47" width="9.109375" customWidth="1"/>
    <col min="49" max="49" width="10.5546875" bestFit="1" customWidth="1"/>
  </cols>
  <sheetData>
    <row r="1" spans="1:49" ht="15" thickBot="1" x14ac:dyDescent="0.35">
      <c r="C1" s="216" t="s">
        <v>20</v>
      </c>
      <c r="D1" s="216"/>
      <c r="E1" s="217" t="s">
        <v>33</v>
      </c>
      <c r="F1" s="217"/>
      <c r="G1" s="217"/>
    </row>
    <row r="2" spans="1:49" x14ac:dyDescent="0.3">
      <c r="C2" s="4" t="s">
        <v>21</v>
      </c>
      <c r="D2" s="4"/>
      <c r="E2" s="4"/>
      <c r="F2" s="4"/>
    </row>
    <row r="3" spans="1:49" x14ac:dyDescent="0.3">
      <c r="C3" s="4" t="s">
        <v>22</v>
      </c>
      <c r="D3" s="4"/>
      <c r="E3" s="4"/>
      <c r="F3" s="4"/>
      <c r="N3" s="218"/>
      <c r="O3" s="218"/>
      <c r="P3" s="218"/>
    </row>
    <row r="5" spans="1:49" ht="15" thickBot="1" x14ac:dyDescent="0.35">
      <c r="C5" s="216" t="s">
        <v>23</v>
      </c>
      <c r="D5" s="216"/>
      <c r="E5" s="217" t="s">
        <v>34</v>
      </c>
      <c r="F5" s="217"/>
      <c r="G5" s="217"/>
      <c r="H5" s="5"/>
      <c r="I5" s="5"/>
    </row>
    <row r="6" spans="1:49" ht="15.75" thickBot="1" x14ac:dyDescent="0.3"/>
    <row r="7" spans="1:49" ht="15" customHeight="1" x14ac:dyDescent="0.3">
      <c r="B7" s="180" t="s">
        <v>0</v>
      </c>
      <c r="C7" s="221" t="s">
        <v>1</v>
      </c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3"/>
      <c r="R7" s="231" t="s">
        <v>27</v>
      </c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3"/>
      <c r="AG7" s="199" t="s">
        <v>36</v>
      </c>
      <c r="AH7" s="208"/>
      <c r="AI7" s="209"/>
      <c r="AJ7" s="199" t="s">
        <v>35</v>
      </c>
      <c r="AK7" s="208"/>
      <c r="AL7" s="209"/>
      <c r="AM7" s="199" t="s">
        <v>37</v>
      </c>
      <c r="AN7" s="200"/>
      <c r="AO7" s="201"/>
      <c r="AP7" s="199" t="s">
        <v>40</v>
      </c>
      <c r="AQ7" s="200"/>
      <c r="AR7" s="201"/>
      <c r="AS7" s="199" t="s">
        <v>43</v>
      </c>
      <c r="AT7" s="208"/>
      <c r="AU7" s="209"/>
    </row>
    <row r="8" spans="1:49" x14ac:dyDescent="0.3">
      <c r="B8" s="181"/>
      <c r="C8" s="219" t="s">
        <v>2</v>
      </c>
      <c r="D8" s="220"/>
      <c r="E8" s="220"/>
      <c r="F8" s="15"/>
      <c r="G8" s="220" t="s">
        <v>3</v>
      </c>
      <c r="H8" s="220"/>
      <c r="I8" s="220"/>
      <c r="J8" s="220"/>
      <c r="K8" s="220"/>
      <c r="L8" s="220"/>
      <c r="M8" s="220"/>
      <c r="N8" s="220"/>
      <c r="O8" s="220"/>
      <c r="P8" s="220"/>
      <c r="Q8" s="230"/>
      <c r="R8" s="238" t="s">
        <v>2</v>
      </c>
      <c r="S8" s="225"/>
      <c r="T8" s="227"/>
      <c r="U8" s="224" t="s">
        <v>3</v>
      </c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6"/>
      <c r="AG8" s="210"/>
      <c r="AH8" s="211"/>
      <c r="AI8" s="212"/>
      <c r="AJ8" s="210"/>
      <c r="AK8" s="211"/>
      <c r="AL8" s="212"/>
      <c r="AM8" s="202"/>
      <c r="AN8" s="203"/>
      <c r="AO8" s="204"/>
      <c r="AP8" s="202"/>
      <c r="AQ8" s="203"/>
      <c r="AR8" s="204"/>
      <c r="AS8" s="210"/>
      <c r="AT8" s="211"/>
      <c r="AU8" s="212"/>
    </row>
    <row r="9" spans="1:49" x14ac:dyDescent="0.3">
      <c r="B9" s="181"/>
      <c r="C9" s="219" t="s">
        <v>28</v>
      </c>
      <c r="D9" s="228" t="s">
        <v>4</v>
      </c>
      <c r="E9" s="220" t="s">
        <v>5</v>
      </c>
      <c r="F9" s="224" t="s">
        <v>6</v>
      </c>
      <c r="G9" s="225"/>
      <c r="H9" s="227"/>
      <c r="I9" s="224" t="s">
        <v>24</v>
      </c>
      <c r="J9" s="225"/>
      <c r="K9" s="227"/>
      <c r="L9" s="224" t="s">
        <v>25</v>
      </c>
      <c r="M9" s="225"/>
      <c r="N9" s="227"/>
      <c r="O9" s="224" t="s">
        <v>26</v>
      </c>
      <c r="P9" s="225"/>
      <c r="Q9" s="226"/>
      <c r="R9" s="234" t="s">
        <v>28</v>
      </c>
      <c r="S9" s="236" t="s">
        <v>29</v>
      </c>
      <c r="T9" s="189" t="s">
        <v>5</v>
      </c>
      <c r="U9" s="224" t="s">
        <v>6</v>
      </c>
      <c r="V9" s="225"/>
      <c r="W9" s="227"/>
      <c r="X9" s="224" t="s">
        <v>24</v>
      </c>
      <c r="Y9" s="225"/>
      <c r="Z9" s="227"/>
      <c r="AA9" s="224" t="s">
        <v>25</v>
      </c>
      <c r="AB9" s="225"/>
      <c r="AC9" s="227"/>
      <c r="AD9" s="224" t="s">
        <v>26</v>
      </c>
      <c r="AE9" s="225"/>
      <c r="AF9" s="226"/>
      <c r="AG9" s="213"/>
      <c r="AH9" s="214"/>
      <c r="AI9" s="215"/>
      <c r="AJ9" s="213"/>
      <c r="AK9" s="214"/>
      <c r="AL9" s="215"/>
      <c r="AM9" s="205"/>
      <c r="AN9" s="206"/>
      <c r="AO9" s="207"/>
      <c r="AP9" s="205"/>
      <c r="AQ9" s="206"/>
      <c r="AR9" s="207"/>
      <c r="AS9" s="213"/>
      <c r="AT9" s="214"/>
      <c r="AU9" s="215"/>
    </row>
    <row r="10" spans="1:49" ht="27" customHeight="1" x14ac:dyDescent="0.3">
      <c r="B10" s="181"/>
      <c r="C10" s="219"/>
      <c r="D10" s="229"/>
      <c r="E10" s="220"/>
      <c r="F10" s="15" t="s">
        <v>28</v>
      </c>
      <c r="G10" s="20" t="s">
        <v>4</v>
      </c>
      <c r="H10" s="14" t="s">
        <v>5</v>
      </c>
      <c r="I10" s="15" t="s">
        <v>28</v>
      </c>
      <c r="J10" s="20" t="s">
        <v>4</v>
      </c>
      <c r="K10" s="14" t="s">
        <v>5</v>
      </c>
      <c r="L10" s="15" t="s">
        <v>28</v>
      </c>
      <c r="M10" s="20" t="s">
        <v>4</v>
      </c>
      <c r="N10" s="14" t="s">
        <v>5</v>
      </c>
      <c r="O10" s="15" t="s">
        <v>28</v>
      </c>
      <c r="P10" s="20" t="s">
        <v>4</v>
      </c>
      <c r="Q10" s="18" t="s">
        <v>5</v>
      </c>
      <c r="R10" s="235"/>
      <c r="S10" s="237"/>
      <c r="T10" s="190"/>
      <c r="U10" s="2" t="s">
        <v>28</v>
      </c>
      <c r="V10" s="1" t="s">
        <v>29</v>
      </c>
      <c r="W10" s="21" t="s">
        <v>5</v>
      </c>
      <c r="X10" s="2" t="s">
        <v>28</v>
      </c>
      <c r="Y10" s="1" t="s">
        <v>29</v>
      </c>
      <c r="Z10" s="21" t="s">
        <v>5</v>
      </c>
      <c r="AA10" s="2" t="s">
        <v>28</v>
      </c>
      <c r="AB10" s="1" t="s">
        <v>29</v>
      </c>
      <c r="AC10" s="21" t="s">
        <v>5</v>
      </c>
      <c r="AD10" s="2" t="s">
        <v>28</v>
      </c>
      <c r="AE10" s="1" t="s">
        <v>29</v>
      </c>
      <c r="AF10" s="3" t="s">
        <v>5</v>
      </c>
      <c r="AG10" s="36" t="s">
        <v>28</v>
      </c>
      <c r="AH10" s="40" t="s">
        <v>30</v>
      </c>
      <c r="AI10" s="41" t="s">
        <v>5</v>
      </c>
      <c r="AJ10" s="36" t="s">
        <v>28</v>
      </c>
      <c r="AK10" s="40" t="s">
        <v>30</v>
      </c>
      <c r="AL10" s="41" t="s">
        <v>5</v>
      </c>
      <c r="AM10" s="36" t="s">
        <v>28</v>
      </c>
      <c r="AN10" s="40" t="s">
        <v>30</v>
      </c>
      <c r="AO10" s="41" t="s">
        <v>5</v>
      </c>
      <c r="AP10" s="36" t="s">
        <v>28</v>
      </c>
      <c r="AQ10" s="40" t="s">
        <v>30</v>
      </c>
      <c r="AR10" s="41" t="s">
        <v>5</v>
      </c>
      <c r="AS10" s="36" t="s">
        <v>28</v>
      </c>
      <c r="AT10" s="40" t="s">
        <v>31</v>
      </c>
      <c r="AU10" s="41" t="s">
        <v>41</v>
      </c>
    </row>
    <row r="11" spans="1:49" ht="15" customHeight="1" x14ac:dyDescent="0.3">
      <c r="A11" s="191">
        <v>2017</v>
      </c>
      <c r="B11" s="16" t="s">
        <v>7</v>
      </c>
      <c r="C11" s="129">
        <f t="shared" ref="C11:C12" si="0">D11*E11</f>
        <v>202097.61</v>
      </c>
      <c r="D11" s="22">
        <v>54769</v>
      </c>
      <c r="E11" s="85">
        <v>3.69</v>
      </c>
      <c r="F11" s="84">
        <v>0</v>
      </c>
      <c r="G11" s="22"/>
      <c r="H11" s="85"/>
      <c r="I11" s="84">
        <v>0</v>
      </c>
      <c r="J11" s="22"/>
      <c r="K11" s="85"/>
      <c r="L11" s="84">
        <v>0</v>
      </c>
      <c r="M11" s="22"/>
      <c r="N11" s="85"/>
      <c r="O11" s="84">
        <v>0</v>
      </c>
      <c r="P11" s="22"/>
      <c r="Q11" s="130"/>
      <c r="R11" s="131">
        <f t="shared" ref="R11:R16" si="1">S11*T11</f>
        <v>168197.58</v>
      </c>
      <c r="S11" s="22">
        <v>45582</v>
      </c>
      <c r="T11" s="85">
        <v>3.69</v>
      </c>
      <c r="U11" s="84">
        <v>0</v>
      </c>
      <c r="V11" s="22"/>
      <c r="W11" s="85"/>
      <c r="X11" s="84">
        <v>0</v>
      </c>
      <c r="Y11" s="22"/>
      <c r="Z11" s="85"/>
      <c r="AA11" s="84">
        <v>0</v>
      </c>
      <c r="AB11" s="22"/>
      <c r="AC11" s="85"/>
      <c r="AD11" s="84">
        <v>0</v>
      </c>
      <c r="AE11" s="22"/>
      <c r="AF11" s="130"/>
      <c r="AG11" s="131">
        <v>5595.97</v>
      </c>
      <c r="AH11" s="132">
        <v>722689</v>
      </c>
      <c r="AI11" s="91">
        <f t="shared" ref="AI11:AI16" si="2">AG11/AH11</f>
        <v>7.7432616242948211E-3</v>
      </c>
      <c r="AJ11" s="93">
        <v>2056.8081299999994</v>
      </c>
      <c r="AK11" s="71">
        <v>1891999</v>
      </c>
      <c r="AL11" s="91">
        <f t="shared" ref="AL11:AL16" si="3">AJ11/AK11</f>
        <v>1.0871084657021485E-3</v>
      </c>
      <c r="AM11" s="166">
        <v>5945.34</v>
      </c>
      <c r="AN11" s="168">
        <v>1339040</v>
      </c>
      <c r="AO11" s="155">
        <f t="shared" ref="AO11:AO16" si="4">AM11/AN11</f>
        <v>4.4400017923288326E-3</v>
      </c>
      <c r="AP11" s="166">
        <v>18154.919999999998</v>
      </c>
      <c r="AQ11" s="168">
        <v>2238212</v>
      </c>
      <c r="AR11" s="92">
        <f t="shared" ref="AR11:AR16" si="5">AP11/AQ11</f>
        <v>8.1113495951232496E-3</v>
      </c>
      <c r="AS11" s="131">
        <v>1441.33</v>
      </c>
      <c r="AT11" s="169">
        <v>625</v>
      </c>
      <c r="AU11" s="134">
        <f t="shared" ref="AU11:AU16" si="6">AS11/AT11</f>
        <v>2.3061279999999997</v>
      </c>
    </row>
    <row r="12" spans="1:49" x14ac:dyDescent="0.3">
      <c r="A12" s="192"/>
      <c r="B12" s="17" t="s">
        <v>8</v>
      </c>
      <c r="C12" s="129">
        <f t="shared" si="0"/>
        <v>200610.54</v>
      </c>
      <c r="D12" s="22">
        <v>54366</v>
      </c>
      <c r="E12" s="85">
        <v>3.69</v>
      </c>
      <c r="F12" s="84">
        <v>0</v>
      </c>
      <c r="G12" s="22"/>
      <c r="H12" s="85"/>
      <c r="I12" s="84">
        <v>0</v>
      </c>
      <c r="J12" s="22"/>
      <c r="K12" s="85"/>
      <c r="L12" s="84">
        <v>0</v>
      </c>
      <c r="M12" s="22"/>
      <c r="N12" s="85"/>
      <c r="O12" s="84">
        <v>0</v>
      </c>
      <c r="P12" s="22"/>
      <c r="Q12" s="130"/>
      <c r="R12" s="131">
        <f t="shared" si="1"/>
        <v>167507.54999999999</v>
      </c>
      <c r="S12" s="22">
        <v>45395</v>
      </c>
      <c r="T12" s="85">
        <v>3.69</v>
      </c>
      <c r="U12" s="84">
        <v>0</v>
      </c>
      <c r="V12" s="22"/>
      <c r="W12" s="85"/>
      <c r="X12" s="84">
        <v>0</v>
      </c>
      <c r="Y12" s="22"/>
      <c r="Z12" s="85"/>
      <c r="AA12" s="84">
        <v>0</v>
      </c>
      <c r="AB12" s="22"/>
      <c r="AC12" s="85"/>
      <c r="AD12" s="84">
        <v>0</v>
      </c>
      <c r="AE12" s="22"/>
      <c r="AF12" s="130"/>
      <c r="AG12" s="131">
        <v>6149.84</v>
      </c>
      <c r="AH12" s="135">
        <v>795425</v>
      </c>
      <c r="AI12" s="91">
        <f t="shared" si="2"/>
        <v>7.7315145991136815E-3</v>
      </c>
      <c r="AJ12" s="93">
        <v>1296.01</v>
      </c>
      <c r="AK12" s="71">
        <v>1981649</v>
      </c>
      <c r="AL12" s="91">
        <f t="shared" si="3"/>
        <v>6.5400583049773193E-4</v>
      </c>
      <c r="AM12" s="129">
        <v>5422.39</v>
      </c>
      <c r="AN12" s="169">
        <v>1221257</v>
      </c>
      <c r="AO12" s="133">
        <f t="shared" si="4"/>
        <v>4.440007303949947E-3</v>
      </c>
      <c r="AP12" s="129">
        <v>18276.759999999998</v>
      </c>
      <c r="AQ12" s="169">
        <v>2252499</v>
      </c>
      <c r="AR12" s="92">
        <f t="shared" si="5"/>
        <v>8.1139925034372923E-3</v>
      </c>
      <c r="AS12" s="131">
        <v>1441.33</v>
      </c>
      <c r="AT12" s="169">
        <v>625</v>
      </c>
      <c r="AU12" s="134">
        <f t="shared" si="6"/>
        <v>2.3061279999999997</v>
      </c>
    </row>
    <row r="13" spans="1:49" x14ac:dyDescent="0.3">
      <c r="A13" s="192"/>
      <c r="B13" s="17" t="s">
        <v>9</v>
      </c>
      <c r="C13" s="129">
        <f>D13*E13</f>
        <v>199020.15</v>
      </c>
      <c r="D13" s="22">
        <v>53935</v>
      </c>
      <c r="E13" s="85">
        <v>3.69</v>
      </c>
      <c r="F13" s="84">
        <v>0</v>
      </c>
      <c r="G13" s="22"/>
      <c r="H13" s="85"/>
      <c r="I13" s="84">
        <v>0</v>
      </c>
      <c r="J13" s="22"/>
      <c r="K13" s="85"/>
      <c r="L13" s="84">
        <v>0</v>
      </c>
      <c r="M13" s="22"/>
      <c r="N13" s="85"/>
      <c r="O13" s="84">
        <v>0</v>
      </c>
      <c r="P13" s="22"/>
      <c r="Q13" s="130"/>
      <c r="R13" s="131">
        <f t="shared" si="1"/>
        <v>166961.43</v>
      </c>
      <c r="S13" s="22">
        <v>45247</v>
      </c>
      <c r="T13" s="85">
        <v>3.69</v>
      </c>
      <c r="U13" s="84">
        <v>0</v>
      </c>
      <c r="V13" s="22"/>
      <c r="W13" s="85"/>
      <c r="X13" s="84">
        <v>0</v>
      </c>
      <c r="Y13" s="22"/>
      <c r="Z13" s="85"/>
      <c r="AA13" s="84">
        <v>0</v>
      </c>
      <c r="AB13" s="22"/>
      <c r="AC13" s="85"/>
      <c r="AD13" s="84">
        <v>0</v>
      </c>
      <c r="AE13" s="22"/>
      <c r="AF13" s="130"/>
      <c r="AG13" s="131">
        <v>5689.4</v>
      </c>
      <c r="AH13" s="135">
        <v>735971</v>
      </c>
      <c r="AI13" s="91">
        <f t="shared" si="2"/>
        <v>7.7304676407086688E-3</v>
      </c>
      <c r="AJ13" s="93">
        <v>1198.8499999999995</v>
      </c>
      <c r="AK13" s="71">
        <v>1833110</v>
      </c>
      <c r="AL13" s="91">
        <f t="shared" si="3"/>
        <v>6.5399785064726033E-4</v>
      </c>
      <c r="AM13" s="129">
        <v>5182.47</v>
      </c>
      <c r="AN13" s="169">
        <v>1167224</v>
      </c>
      <c r="AO13" s="133">
        <f t="shared" si="4"/>
        <v>4.4399960932948604E-3</v>
      </c>
      <c r="AP13" s="129">
        <v>16842.47</v>
      </c>
      <c r="AQ13" s="169">
        <v>2075874</v>
      </c>
      <c r="AR13" s="92">
        <f t="shared" si="5"/>
        <v>8.1134355938751578E-3</v>
      </c>
      <c r="AS13" s="131">
        <v>1455.08</v>
      </c>
      <c r="AT13" s="169">
        <v>625</v>
      </c>
      <c r="AU13" s="134">
        <f t="shared" si="6"/>
        <v>2.328128</v>
      </c>
      <c r="AW13" s="27"/>
    </row>
    <row r="14" spans="1:49" x14ac:dyDescent="0.3">
      <c r="A14" s="192"/>
      <c r="B14" s="17" t="s">
        <v>10</v>
      </c>
      <c r="C14" s="129">
        <f>D14*E14</f>
        <v>196846.74</v>
      </c>
      <c r="D14" s="22">
        <v>53346</v>
      </c>
      <c r="E14" s="85">
        <v>3.69</v>
      </c>
      <c r="F14" s="84">
        <v>0</v>
      </c>
      <c r="G14" s="22"/>
      <c r="H14" s="85"/>
      <c r="I14" s="84">
        <v>0</v>
      </c>
      <c r="J14" s="22"/>
      <c r="K14" s="85"/>
      <c r="L14" s="84">
        <v>0</v>
      </c>
      <c r="M14" s="22"/>
      <c r="N14" s="85"/>
      <c r="O14" s="84">
        <v>0</v>
      </c>
      <c r="P14" s="22"/>
      <c r="Q14" s="130"/>
      <c r="R14" s="131">
        <f t="shared" si="1"/>
        <v>165404.25</v>
      </c>
      <c r="S14" s="22">
        <v>44825</v>
      </c>
      <c r="T14" s="85">
        <v>3.69</v>
      </c>
      <c r="U14" s="84">
        <v>0</v>
      </c>
      <c r="V14" s="22"/>
      <c r="W14" s="85"/>
      <c r="X14" s="84">
        <v>0</v>
      </c>
      <c r="Y14" s="22"/>
      <c r="Z14" s="85"/>
      <c r="AA14" s="84">
        <v>0</v>
      </c>
      <c r="AB14" s="22"/>
      <c r="AC14" s="85"/>
      <c r="AD14" s="84">
        <v>0</v>
      </c>
      <c r="AE14" s="22"/>
      <c r="AF14" s="130"/>
      <c r="AG14" s="131">
        <v>6201.06</v>
      </c>
      <c r="AH14" s="135">
        <v>801992</v>
      </c>
      <c r="AI14" s="91">
        <f t="shared" si="2"/>
        <v>7.7320721403704778E-3</v>
      </c>
      <c r="AJ14" s="93">
        <v>1275.1099999999992</v>
      </c>
      <c r="AK14" s="71">
        <v>1949709</v>
      </c>
      <c r="AL14" s="91">
        <f t="shared" si="3"/>
        <v>6.5400016104967421E-4</v>
      </c>
      <c r="AM14" s="129">
        <v>5738.45</v>
      </c>
      <c r="AN14" s="169">
        <v>1292447</v>
      </c>
      <c r="AO14" s="133">
        <f t="shared" si="4"/>
        <v>4.4399886417005882E-3</v>
      </c>
      <c r="AP14" s="129">
        <v>14733.73</v>
      </c>
      <c r="AQ14" s="169">
        <v>2285328</v>
      </c>
      <c r="AR14" s="92">
        <f t="shared" si="5"/>
        <v>6.447096434297396E-3</v>
      </c>
      <c r="AS14" s="131">
        <v>1455.08</v>
      </c>
      <c r="AT14" s="169">
        <v>625</v>
      </c>
      <c r="AU14" s="134">
        <f t="shared" si="6"/>
        <v>2.328128</v>
      </c>
    </row>
    <row r="15" spans="1:49" x14ac:dyDescent="0.3">
      <c r="A15" s="192"/>
      <c r="B15" s="17" t="s">
        <v>11</v>
      </c>
      <c r="C15" s="129">
        <f t="shared" ref="C15:C16" si="7">D15*E15</f>
        <v>194891.04</v>
      </c>
      <c r="D15" s="22">
        <v>52816</v>
      </c>
      <c r="E15" s="85">
        <v>3.69</v>
      </c>
      <c r="F15" s="84">
        <v>0</v>
      </c>
      <c r="G15" s="22"/>
      <c r="H15" s="85"/>
      <c r="I15" s="84">
        <v>0</v>
      </c>
      <c r="J15" s="22"/>
      <c r="K15" s="85"/>
      <c r="L15" s="84">
        <v>0</v>
      </c>
      <c r="M15" s="22"/>
      <c r="N15" s="85"/>
      <c r="O15" s="84">
        <v>0</v>
      </c>
      <c r="P15" s="22"/>
      <c r="Q15" s="130"/>
      <c r="R15" s="131">
        <f t="shared" si="1"/>
        <v>163673.63999999998</v>
      </c>
      <c r="S15" s="22">
        <v>44356</v>
      </c>
      <c r="T15" s="85">
        <v>3.69</v>
      </c>
      <c r="U15" s="84">
        <v>0</v>
      </c>
      <c r="V15" s="22"/>
      <c r="W15" s="85"/>
      <c r="X15" s="84">
        <v>0</v>
      </c>
      <c r="Y15" s="22"/>
      <c r="Z15" s="85"/>
      <c r="AA15" s="84">
        <v>0</v>
      </c>
      <c r="AB15" s="22"/>
      <c r="AC15" s="85"/>
      <c r="AD15" s="84">
        <v>0</v>
      </c>
      <c r="AE15" s="22"/>
      <c r="AF15" s="130"/>
      <c r="AG15" s="131">
        <v>5837.29</v>
      </c>
      <c r="AH15" s="135">
        <v>755344</v>
      </c>
      <c r="AI15" s="91">
        <f t="shared" si="2"/>
        <v>7.7279888368743249E-3</v>
      </c>
      <c r="AJ15" s="93">
        <v>1058.3300000000002</v>
      </c>
      <c r="AK15" s="71">
        <v>1618201</v>
      </c>
      <c r="AL15" s="91">
        <f t="shared" si="3"/>
        <v>6.5401640463700131E-4</v>
      </c>
      <c r="AM15" s="129">
        <v>3923.94</v>
      </c>
      <c r="AN15" s="169">
        <v>883770</v>
      </c>
      <c r="AO15" s="133">
        <f t="shared" si="4"/>
        <v>4.4400013578193426E-3</v>
      </c>
      <c r="AP15" s="129">
        <v>14387.01</v>
      </c>
      <c r="AQ15" s="169">
        <v>2227198</v>
      </c>
      <c r="AR15" s="92">
        <f t="shared" si="5"/>
        <v>6.4596906067623987E-3</v>
      </c>
      <c r="AS15" s="131">
        <v>1455.08</v>
      </c>
      <c r="AT15" s="169">
        <v>625</v>
      </c>
      <c r="AU15" s="134">
        <f t="shared" si="6"/>
        <v>2.328128</v>
      </c>
    </row>
    <row r="16" spans="1:49" x14ac:dyDescent="0.3">
      <c r="A16" s="192"/>
      <c r="B16" s="17" t="s">
        <v>12</v>
      </c>
      <c r="C16" s="129">
        <f t="shared" si="7"/>
        <v>193311.72</v>
      </c>
      <c r="D16" s="22">
        <v>52388</v>
      </c>
      <c r="E16" s="85">
        <v>3.69</v>
      </c>
      <c r="F16" s="84">
        <v>0</v>
      </c>
      <c r="G16" s="22"/>
      <c r="H16" s="85"/>
      <c r="I16" s="84">
        <v>0</v>
      </c>
      <c r="J16" s="22"/>
      <c r="K16" s="85"/>
      <c r="L16" s="84">
        <v>0</v>
      </c>
      <c r="M16" s="22"/>
      <c r="N16" s="85"/>
      <c r="O16" s="84">
        <v>0</v>
      </c>
      <c r="P16" s="22"/>
      <c r="Q16" s="130"/>
      <c r="R16" s="131">
        <f t="shared" si="1"/>
        <v>162607.23000000001</v>
      </c>
      <c r="S16" s="22">
        <v>44067</v>
      </c>
      <c r="T16" s="85">
        <v>3.69</v>
      </c>
      <c r="U16" s="84">
        <v>0</v>
      </c>
      <c r="V16" s="22"/>
      <c r="W16" s="85"/>
      <c r="X16" s="84">
        <v>0</v>
      </c>
      <c r="Y16" s="22"/>
      <c r="Z16" s="85"/>
      <c r="AA16" s="84">
        <v>0</v>
      </c>
      <c r="AB16" s="22"/>
      <c r="AC16" s="85"/>
      <c r="AD16" s="84">
        <v>0</v>
      </c>
      <c r="AE16" s="22"/>
      <c r="AF16" s="84"/>
      <c r="AG16" s="131">
        <v>5624.7500000000036</v>
      </c>
      <c r="AH16" s="135">
        <v>727891</v>
      </c>
      <c r="AI16" s="91">
        <f t="shared" si="2"/>
        <v>7.7274619414170577E-3</v>
      </c>
      <c r="AJ16" s="93">
        <v>1077.55</v>
      </c>
      <c r="AK16" s="71">
        <v>1647597</v>
      </c>
      <c r="AL16" s="91">
        <f t="shared" si="3"/>
        <v>6.5401308693812863E-4</v>
      </c>
      <c r="AM16" s="129">
        <v>5167.4999999999991</v>
      </c>
      <c r="AN16" s="169">
        <v>1163848</v>
      </c>
      <c r="AO16" s="133">
        <f t="shared" si="4"/>
        <v>4.4400127851746954E-3</v>
      </c>
      <c r="AP16" s="129">
        <v>14675.350000000002</v>
      </c>
      <c r="AQ16" s="169">
        <v>2271109</v>
      </c>
      <c r="AR16" s="92">
        <f t="shared" si="5"/>
        <v>6.4617550280501737E-3</v>
      </c>
      <c r="AS16" s="131">
        <v>1455.9</v>
      </c>
      <c r="AT16" s="169">
        <v>625</v>
      </c>
      <c r="AU16" s="134">
        <f t="shared" si="6"/>
        <v>2.32944</v>
      </c>
    </row>
    <row r="17" spans="1:49" x14ac:dyDescent="0.3">
      <c r="A17" s="192"/>
      <c r="B17" s="17" t="s">
        <v>13</v>
      </c>
      <c r="C17" s="129">
        <f t="shared" ref="C17:C22" si="8">D17*E17</f>
        <v>191488.86</v>
      </c>
      <c r="D17" s="22">
        <v>51894</v>
      </c>
      <c r="E17" s="85">
        <v>3.69</v>
      </c>
      <c r="F17" s="84">
        <v>0</v>
      </c>
      <c r="G17" s="22"/>
      <c r="H17" s="85"/>
      <c r="I17" s="84">
        <v>0</v>
      </c>
      <c r="J17" s="22"/>
      <c r="K17" s="85"/>
      <c r="L17" s="84">
        <v>0</v>
      </c>
      <c r="M17" s="22"/>
      <c r="N17" s="85"/>
      <c r="O17" s="84">
        <v>0</v>
      </c>
      <c r="P17" s="22"/>
      <c r="Q17" s="130"/>
      <c r="R17" s="131">
        <f t="shared" ref="R17:R22" si="9">S17*T17</f>
        <v>161127.54</v>
      </c>
      <c r="S17" s="22">
        <v>43666</v>
      </c>
      <c r="T17" s="85">
        <v>3.69</v>
      </c>
      <c r="U17" s="84">
        <v>0</v>
      </c>
      <c r="V17" s="22"/>
      <c r="W17" s="85"/>
      <c r="X17" s="84">
        <v>0</v>
      </c>
      <c r="Y17" s="22"/>
      <c r="Z17" s="85"/>
      <c r="AA17" s="84">
        <v>0</v>
      </c>
      <c r="AB17" s="22"/>
      <c r="AC17" s="85"/>
      <c r="AD17" s="84">
        <v>0</v>
      </c>
      <c r="AE17" s="22"/>
      <c r="AF17" s="130"/>
      <c r="AG17" s="131">
        <v>5704</v>
      </c>
      <c r="AH17" s="135">
        <v>738253</v>
      </c>
      <c r="AI17" s="91">
        <f t="shared" ref="AI17:AI22" si="10">AG17/AH17</f>
        <v>7.7263485553055664E-3</v>
      </c>
      <c r="AJ17" s="93">
        <v>382.18</v>
      </c>
      <c r="AK17" s="71">
        <v>584395</v>
      </c>
      <c r="AL17" s="91">
        <f t="shared" ref="AL17:AL18" si="11">AJ17/AK17</f>
        <v>6.5397547891409068E-4</v>
      </c>
      <c r="AM17" s="129">
        <v>5298.64</v>
      </c>
      <c r="AN17" s="169">
        <v>1193384</v>
      </c>
      <c r="AO17" s="133">
        <f t="shared" ref="AO17:AO29" si="12">AM17/AN17</f>
        <v>4.4400126028168643E-3</v>
      </c>
      <c r="AP17" s="129">
        <v>14033.48</v>
      </c>
      <c r="AQ17" s="169">
        <v>2171085</v>
      </c>
      <c r="AR17" s="136">
        <f t="shared" ref="AR17:AR22" si="13">AP17/AQ17</f>
        <v>6.4638095698694433E-3</v>
      </c>
      <c r="AS17" s="131">
        <v>1465.83</v>
      </c>
      <c r="AT17" s="169">
        <v>625</v>
      </c>
      <c r="AU17" s="134">
        <f t="shared" ref="AU17:AU29" si="14">AS17/AT17</f>
        <v>2.3453279999999999</v>
      </c>
    </row>
    <row r="18" spans="1:49" x14ac:dyDescent="0.3">
      <c r="A18" s="192"/>
      <c r="B18" s="17" t="s">
        <v>14</v>
      </c>
      <c r="C18" s="129">
        <f t="shared" si="8"/>
        <v>190031.31</v>
      </c>
      <c r="D18" s="22">
        <v>51499</v>
      </c>
      <c r="E18" s="85">
        <v>3.69</v>
      </c>
      <c r="F18" s="84">
        <v>0</v>
      </c>
      <c r="G18" s="22"/>
      <c r="H18" s="85"/>
      <c r="I18" s="84">
        <v>0</v>
      </c>
      <c r="J18" s="22"/>
      <c r="K18" s="85"/>
      <c r="L18" s="84">
        <v>0</v>
      </c>
      <c r="M18" s="22"/>
      <c r="N18" s="85"/>
      <c r="O18" s="84">
        <v>0</v>
      </c>
      <c r="P18" s="22"/>
      <c r="Q18" s="130"/>
      <c r="R18" s="131">
        <f t="shared" si="9"/>
        <v>159710.57999999999</v>
      </c>
      <c r="S18" s="22">
        <v>43282</v>
      </c>
      <c r="T18" s="85">
        <v>3.69</v>
      </c>
      <c r="U18" s="84">
        <v>0</v>
      </c>
      <c r="V18" s="22"/>
      <c r="W18" s="85"/>
      <c r="X18" s="84">
        <v>0</v>
      </c>
      <c r="Y18" s="22"/>
      <c r="Z18" s="85"/>
      <c r="AA18" s="84">
        <v>0</v>
      </c>
      <c r="AB18" s="22"/>
      <c r="AC18" s="85"/>
      <c r="AD18" s="84">
        <v>0</v>
      </c>
      <c r="AE18" s="22"/>
      <c r="AF18" s="130"/>
      <c r="AG18" s="131">
        <v>5616.23</v>
      </c>
      <c r="AH18" s="135">
        <v>726742</v>
      </c>
      <c r="AI18" s="91">
        <f t="shared" si="10"/>
        <v>7.7279557256908224E-3</v>
      </c>
      <c r="AJ18" s="93">
        <v>0.14000000000000001</v>
      </c>
      <c r="AK18" s="71">
        <v>227</v>
      </c>
      <c r="AL18" s="91">
        <f t="shared" si="11"/>
        <v>6.1674008810572688E-4</v>
      </c>
      <c r="AM18" s="129">
        <v>5727.65</v>
      </c>
      <c r="AN18" s="169">
        <v>1290013</v>
      </c>
      <c r="AO18" s="133">
        <f t="shared" si="12"/>
        <v>4.4399940155641837E-3</v>
      </c>
      <c r="AP18" s="129">
        <v>14845.92</v>
      </c>
      <c r="AQ18" s="169">
        <v>2296956</v>
      </c>
      <c r="AR18" s="136">
        <f t="shared" si="13"/>
        <v>6.4633018655995151E-3</v>
      </c>
      <c r="AS18" s="131">
        <v>1465.83</v>
      </c>
      <c r="AT18" s="169">
        <v>625</v>
      </c>
      <c r="AU18" s="134">
        <f t="shared" si="14"/>
        <v>2.3453279999999999</v>
      </c>
    </row>
    <row r="19" spans="1:49" x14ac:dyDescent="0.3">
      <c r="A19" s="192"/>
      <c r="B19" s="17" t="s">
        <v>15</v>
      </c>
      <c r="C19" s="129">
        <f t="shared" si="8"/>
        <v>188776.71</v>
      </c>
      <c r="D19" s="22">
        <v>51159</v>
      </c>
      <c r="E19" s="85">
        <v>3.69</v>
      </c>
      <c r="F19" s="84">
        <v>0</v>
      </c>
      <c r="G19" s="22"/>
      <c r="H19" s="85"/>
      <c r="I19" s="84">
        <v>0</v>
      </c>
      <c r="J19" s="22"/>
      <c r="K19" s="85"/>
      <c r="L19" s="84">
        <v>0</v>
      </c>
      <c r="M19" s="22"/>
      <c r="N19" s="85"/>
      <c r="O19" s="84">
        <v>0</v>
      </c>
      <c r="P19" s="22"/>
      <c r="Q19" s="130"/>
      <c r="R19" s="131">
        <f t="shared" si="9"/>
        <v>158419.07999999999</v>
      </c>
      <c r="S19" s="22">
        <v>42932</v>
      </c>
      <c r="T19" s="85">
        <v>3.69</v>
      </c>
      <c r="U19" s="84">
        <v>0</v>
      </c>
      <c r="V19" s="22"/>
      <c r="W19" s="85"/>
      <c r="X19" s="84">
        <v>0</v>
      </c>
      <c r="Y19" s="22"/>
      <c r="Z19" s="85"/>
      <c r="AA19" s="84">
        <v>0</v>
      </c>
      <c r="AB19" s="22"/>
      <c r="AC19" s="85"/>
      <c r="AD19" s="84">
        <v>0</v>
      </c>
      <c r="AE19" s="22"/>
      <c r="AF19" s="130"/>
      <c r="AG19" s="27">
        <v>5573.9000000000024</v>
      </c>
      <c r="AH19" s="135">
        <v>721304</v>
      </c>
      <c r="AI19" s="91">
        <f t="shared" si="10"/>
        <v>7.7275323580626235E-3</v>
      </c>
      <c r="AJ19" s="93">
        <v>0</v>
      </c>
      <c r="AK19" s="71">
        <v>0</v>
      </c>
      <c r="AL19" s="91">
        <f>IF(ISERROR(AJ19/AK19),0,AJ19/AK19)</f>
        <v>0</v>
      </c>
      <c r="AM19" s="27">
        <v>5628.3100000000022</v>
      </c>
      <c r="AN19" s="170">
        <v>1267638</v>
      </c>
      <c r="AO19" s="133">
        <f t="shared" si="12"/>
        <v>4.4399978542770113E-3</v>
      </c>
      <c r="AP19" s="27">
        <v>14308.31</v>
      </c>
      <c r="AQ19" s="170">
        <v>2214568</v>
      </c>
      <c r="AR19" s="136">
        <f t="shared" si="13"/>
        <v>6.4609937468616905E-3</v>
      </c>
      <c r="AS19" s="131">
        <v>1465.83</v>
      </c>
      <c r="AT19" s="169">
        <v>625</v>
      </c>
      <c r="AU19" s="134">
        <f t="shared" si="14"/>
        <v>2.3453279999999999</v>
      </c>
    </row>
    <row r="20" spans="1:49" x14ac:dyDescent="0.3">
      <c r="A20" s="192"/>
      <c r="B20" s="17" t="s">
        <v>16</v>
      </c>
      <c r="C20" s="129">
        <f t="shared" si="8"/>
        <v>187119.9</v>
      </c>
      <c r="D20" s="22">
        <v>50710</v>
      </c>
      <c r="E20" s="85">
        <v>3.69</v>
      </c>
      <c r="F20" s="84">
        <v>0</v>
      </c>
      <c r="G20" s="22"/>
      <c r="H20" s="85"/>
      <c r="I20" s="84">
        <v>0</v>
      </c>
      <c r="J20" s="22"/>
      <c r="K20" s="85"/>
      <c r="L20" s="84">
        <v>0</v>
      </c>
      <c r="M20" s="22"/>
      <c r="N20" s="85"/>
      <c r="O20" s="84">
        <v>0</v>
      </c>
      <c r="P20" s="22"/>
      <c r="Q20" s="130"/>
      <c r="R20" s="131">
        <f t="shared" si="9"/>
        <v>157227.21</v>
      </c>
      <c r="S20" s="22">
        <v>42609</v>
      </c>
      <c r="T20" s="85">
        <v>3.69</v>
      </c>
      <c r="U20" s="84">
        <v>0</v>
      </c>
      <c r="V20" s="22"/>
      <c r="W20" s="85"/>
      <c r="X20" s="84">
        <v>0</v>
      </c>
      <c r="Y20" s="22"/>
      <c r="Z20" s="85"/>
      <c r="AA20" s="84">
        <v>0</v>
      </c>
      <c r="AB20" s="22"/>
      <c r="AC20" s="85"/>
      <c r="AD20" s="84">
        <v>0</v>
      </c>
      <c r="AE20" s="22"/>
      <c r="AF20" s="130"/>
      <c r="AG20" s="27">
        <v>5706.1900000000032</v>
      </c>
      <c r="AH20" s="135">
        <v>738309</v>
      </c>
      <c r="AI20" s="91">
        <f t="shared" si="10"/>
        <v>7.7287287572005807E-3</v>
      </c>
      <c r="AJ20" s="93">
        <v>0</v>
      </c>
      <c r="AK20" s="71">
        <v>0</v>
      </c>
      <c r="AL20" s="91">
        <f t="shared" ref="AL20:AL22" si="15">IF(ISERROR(AJ20/AK20),0,AJ20/AK20)</f>
        <v>0</v>
      </c>
      <c r="AM20" s="27">
        <v>5594.3200000000015</v>
      </c>
      <c r="AN20" s="170">
        <v>1259978</v>
      </c>
      <c r="AO20" s="133">
        <f t="shared" si="12"/>
        <v>4.4400140319910356E-3</v>
      </c>
      <c r="AP20" s="27">
        <v>13849.349999999999</v>
      </c>
      <c r="AQ20" s="170">
        <v>2143925</v>
      </c>
      <c r="AR20" s="92">
        <f t="shared" si="13"/>
        <v>6.4598108609209741E-3</v>
      </c>
      <c r="AS20" s="131">
        <v>1465.83</v>
      </c>
      <c r="AT20" s="169">
        <v>625</v>
      </c>
      <c r="AU20" s="134">
        <f t="shared" si="14"/>
        <v>2.3453279999999999</v>
      </c>
    </row>
    <row r="21" spans="1:49" x14ac:dyDescent="0.3">
      <c r="A21" s="192"/>
      <c r="B21" s="17" t="s">
        <v>17</v>
      </c>
      <c r="C21" s="129">
        <f t="shared" si="8"/>
        <v>185411.43</v>
      </c>
      <c r="D21" s="22">
        <v>50247</v>
      </c>
      <c r="E21" s="85">
        <v>3.69</v>
      </c>
      <c r="F21" s="84">
        <v>0</v>
      </c>
      <c r="G21" s="22"/>
      <c r="H21" s="85"/>
      <c r="I21" s="84">
        <v>0</v>
      </c>
      <c r="J21" s="22"/>
      <c r="K21" s="85"/>
      <c r="L21" s="84">
        <v>0</v>
      </c>
      <c r="M21" s="22"/>
      <c r="N21" s="85"/>
      <c r="O21" s="84">
        <v>0</v>
      </c>
      <c r="P21" s="22"/>
      <c r="Q21" s="130"/>
      <c r="R21" s="131">
        <f t="shared" si="9"/>
        <v>156138.66</v>
      </c>
      <c r="S21" s="22">
        <v>42314</v>
      </c>
      <c r="T21" s="85">
        <v>3.69</v>
      </c>
      <c r="U21" s="84">
        <v>0</v>
      </c>
      <c r="V21" s="22"/>
      <c r="W21" s="85"/>
      <c r="X21" s="84">
        <v>0</v>
      </c>
      <c r="Y21" s="22"/>
      <c r="Z21" s="85"/>
      <c r="AA21" s="84">
        <v>0</v>
      </c>
      <c r="AB21" s="22"/>
      <c r="AC21" s="85"/>
      <c r="AD21" s="84">
        <v>0</v>
      </c>
      <c r="AE21" s="22"/>
      <c r="AF21" s="130"/>
      <c r="AG21" s="27">
        <v>5330.4200000000019</v>
      </c>
      <c r="AH21" s="135">
        <v>688911</v>
      </c>
      <c r="AI21" s="91">
        <f t="shared" si="10"/>
        <v>7.7374581041673041E-3</v>
      </c>
      <c r="AJ21" s="93">
        <v>0</v>
      </c>
      <c r="AK21" s="71">
        <v>0</v>
      </c>
      <c r="AL21" s="91">
        <f t="shared" si="15"/>
        <v>0</v>
      </c>
      <c r="AM21" s="27">
        <v>5834.88</v>
      </c>
      <c r="AN21" s="170">
        <v>1314163</v>
      </c>
      <c r="AO21" s="133">
        <f t="shared" si="12"/>
        <v>4.4399971693009164E-3</v>
      </c>
      <c r="AP21" s="27">
        <v>14494.760000000002</v>
      </c>
      <c r="AQ21" s="170">
        <v>2243134</v>
      </c>
      <c r="AR21" s="136">
        <f t="shared" si="13"/>
        <v>6.4618342016125666E-3</v>
      </c>
      <c r="AS21" s="131">
        <v>1399.33</v>
      </c>
      <c r="AT21" s="169">
        <v>611</v>
      </c>
      <c r="AU21" s="134">
        <f t="shared" si="14"/>
        <v>2.2902291325695581</v>
      </c>
    </row>
    <row r="22" spans="1:49" x14ac:dyDescent="0.3">
      <c r="A22" s="192"/>
      <c r="B22" s="17" t="s">
        <v>18</v>
      </c>
      <c r="C22" s="129">
        <f t="shared" si="8"/>
        <v>184116.24</v>
      </c>
      <c r="D22" s="22">
        <v>49896</v>
      </c>
      <c r="E22" s="85">
        <v>3.69</v>
      </c>
      <c r="F22" s="84">
        <v>0</v>
      </c>
      <c r="G22" s="22"/>
      <c r="H22" s="85"/>
      <c r="I22" s="84">
        <v>0</v>
      </c>
      <c r="J22" s="22"/>
      <c r="K22" s="85"/>
      <c r="L22" s="84">
        <v>0</v>
      </c>
      <c r="M22" s="22"/>
      <c r="N22" s="85"/>
      <c r="O22" s="84">
        <v>0</v>
      </c>
      <c r="P22" s="22"/>
      <c r="Q22" s="130"/>
      <c r="R22" s="131">
        <f t="shared" si="9"/>
        <v>154758.6</v>
      </c>
      <c r="S22" s="22">
        <v>41940</v>
      </c>
      <c r="T22" s="85">
        <v>3.69</v>
      </c>
      <c r="U22" s="84">
        <v>0</v>
      </c>
      <c r="V22" s="22"/>
      <c r="W22" s="85"/>
      <c r="X22" s="84">
        <v>0</v>
      </c>
      <c r="Y22" s="22"/>
      <c r="Z22" s="85"/>
      <c r="AA22" s="84">
        <v>0</v>
      </c>
      <c r="AB22" s="22"/>
      <c r="AC22" s="85"/>
      <c r="AD22" s="84">
        <v>0</v>
      </c>
      <c r="AE22" s="22"/>
      <c r="AF22" s="130"/>
      <c r="AG22" s="93">
        <v>3522.4900000000007</v>
      </c>
      <c r="AH22" s="307">
        <v>455197</v>
      </c>
      <c r="AI22" s="91">
        <f t="shared" si="10"/>
        <v>7.7383857977974388E-3</v>
      </c>
      <c r="AJ22" s="93">
        <v>0</v>
      </c>
      <c r="AK22" s="71">
        <v>0</v>
      </c>
      <c r="AL22" s="91">
        <f t="shared" si="15"/>
        <v>0</v>
      </c>
      <c r="AM22" s="27">
        <v>5924.4800000000023</v>
      </c>
      <c r="AN22" s="165">
        <v>1334342</v>
      </c>
      <c r="AO22" s="133">
        <f t="shared" si="12"/>
        <v>4.4400011391382433E-3</v>
      </c>
      <c r="AP22" s="93">
        <v>7883.5200000000023</v>
      </c>
      <c r="AQ22" s="169">
        <v>1219522</v>
      </c>
      <c r="AR22" s="136">
        <f t="shared" si="13"/>
        <v>6.4644344259472174E-3</v>
      </c>
      <c r="AS22" s="131">
        <v>1399.33</v>
      </c>
      <c r="AT22" s="169">
        <v>611</v>
      </c>
      <c r="AU22" s="134">
        <f t="shared" si="14"/>
        <v>2.2902291325695581</v>
      </c>
    </row>
    <row r="23" spans="1:49" s="26" customFormat="1" x14ac:dyDescent="0.3">
      <c r="A23" s="193"/>
      <c r="B23" s="13" t="s">
        <v>64</v>
      </c>
      <c r="C23" s="137">
        <f>SUM(C11:C22)</f>
        <v>2313722.25</v>
      </c>
      <c r="D23" s="194" t="s">
        <v>32</v>
      </c>
      <c r="E23" s="195"/>
      <c r="F23" s="138">
        <f>SUM(F11:F22)</f>
        <v>0</v>
      </c>
      <c r="G23" s="195" t="s">
        <v>32</v>
      </c>
      <c r="H23" s="197"/>
      <c r="I23" s="138">
        <f>SUM(I11:I22)</f>
        <v>0</v>
      </c>
      <c r="J23" s="195" t="s">
        <v>32</v>
      </c>
      <c r="K23" s="197"/>
      <c r="L23" s="138">
        <f>SUM(L11:L22)</f>
        <v>0</v>
      </c>
      <c r="M23" s="195" t="s">
        <v>32</v>
      </c>
      <c r="N23" s="197"/>
      <c r="O23" s="138">
        <f>SUM(O11:O22)</f>
        <v>0</v>
      </c>
      <c r="P23" s="195"/>
      <c r="Q23" s="198"/>
      <c r="R23" s="139">
        <f>SUM(R11:R22)</f>
        <v>1941733.35</v>
      </c>
      <c r="S23" s="194" t="s">
        <v>32</v>
      </c>
      <c r="T23" s="194"/>
      <c r="U23" s="140">
        <f>SUM(U11:U22)</f>
        <v>0</v>
      </c>
      <c r="V23" s="194" t="s">
        <v>32</v>
      </c>
      <c r="W23" s="195"/>
      <c r="X23" s="140">
        <f>SUM(X11:X22)</f>
        <v>0</v>
      </c>
      <c r="Y23" s="194" t="s">
        <v>32</v>
      </c>
      <c r="Z23" s="195"/>
      <c r="AA23" s="140">
        <f>SUM(AA11:AA22)</f>
        <v>0</v>
      </c>
      <c r="AB23" s="194" t="s">
        <v>32</v>
      </c>
      <c r="AC23" s="195"/>
      <c r="AD23" s="140">
        <f>SUM(AD11:AD22)</f>
        <v>0</v>
      </c>
      <c r="AE23" s="194" t="s">
        <v>32</v>
      </c>
      <c r="AF23" s="196"/>
      <c r="AG23" s="141">
        <f>SUM(AG11:AG22)</f>
        <v>66551.540000000023</v>
      </c>
      <c r="AH23" s="184" t="s">
        <v>32</v>
      </c>
      <c r="AI23" s="185"/>
      <c r="AJ23" s="141">
        <f>SUM(AJ11:AJ22)</f>
        <v>8344.9781299999977</v>
      </c>
      <c r="AK23" s="184" t="s">
        <v>32</v>
      </c>
      <c r="AL23" s="185"/>
      <c r="AM23" s="141">
        <f>SUM(AM11:AM22)</f>
        <v>65388.37000000001</v>
      </c>
      <c r="AN23" s="184" t="s">
        <v>32</v>
      </c>
      <c r="AO23" s="185"/>
      <c r="AP23" s="141">
        <f>SUM(AP11:AP22)</f>
        <v>176485.58</v>
      </c>
      <c r="AQ23" s="184" t="s">
        <v>32</v>
      </c>
      <c r="AR23" s="185"/>
      <c r="AS23" s="141">
        <f>SUM(AS11:AS22)</f>
        <v>17365.78</v>
      </c>
      <c r="AT23" s="184" t="s">
        <v>32</v>
      </c>
      <c r="AU23" s="185"/>
    </row>
    <row r="24" spans="1:49" ht="15" customHeight="1" x14ac:dyDescent="0.3">
      <c r="A24" s="191">
        <v>2018</v>
      </c>
      <c r="B24" s="16" t="s">
        <v>7</v>
      </c>
      <c r="C24" s="129">
        <f t="shared" ref="C24:C29" si="16">D24*E24</f>
        <v>182876.4</v>
      </c>
      <c r="D24" s="22">
        <v>49560</v>
      </c>
      <c r="E24" s="85">
        <v>3.69</v>
      </c>
      <c r="F24" s="84">
        <v>0</v>
      </c>
      <c r="G24" s="22"/>
      <c r="H24" s="85"/>
      <c r="I24" s="84">
        <v>0</v>
      </c>
      <c r="J24" s="22"/>
      <c r="K24" s="85"/>
      <c r="L24" s="84">
        <v>0</v>
      </c>
      <c r="M24" s="22"/>
      <c r="N24" s="85"/>
      <c r="O24" s="84">
        <v>0</v>
      </c>
      <c r="P24" s="22"/>
      <c r="Q24" s="130"/>
      <c r="R24" s="131">
        <f t="shared" ref="R24:R29" si="17">S24*T24</f>
        <v>153773.37</v>
      </c>
      <c r="S24" s="22">
        <v>41673</v>
      </c>
      <c r="T24" s="85">
        <v>3.69</v>
      </c>
      <c r="U24" s="84">
        <v>0</v>
      </c>
      <c r="V24" s="22"/>
      <c r="W24" s="85"/>
      <c r="X24" s="84">
        <v>0</v>
      </c>
      <c r="Y24" s="22"/>
      <c r="Z24" s="85"/>
      <c r="AA24" s="84">
        <v>0</v>
      </c>
      <c r="AB24" s="22"/>
      <c r="AC24" s="85"/>
      <c r="AD24" s="84">
        <v>0</v>
      </c>
      <c r="AE24" s="22"/>
      <c r="AF24" s="130"/>
      <c r="AG24" s="93">
        <v>2880.1200000000003</v>
      </c>
      <c r="AH24" s="310">
        <v>372206</v>
      </c>
      <c r="AI24" s="91">
        <f t="shared" ref="AI24:AI29" si="18">AG24/AH24</f>
        <v>7.7379730579302869E-3</v>
      </c>
      <c r="AJ24" s="93">
        <v>0</v>
      </c>
      <c r="AK24" s="71">
        <v>0</v>
      </c>
      <c r="AL24" s="91">
        <f t="shared" ref="AL24:AL29" si="19">IF(ISERROR(AJ24/AK24),0,AJ24/AK24)</f>
        <v>0</v>
      </c>
      <c r="AM24" s="167">
        <v>6526.4800000000005</v>
      </c>
      <c r="AN24" s="171">
        <v>1469922</v>
      </c>
      <c r="AO24" s="133">
        <f t="shared" si="12"/>
        <v>4.4400179057120038E-3</v>
      </c>
      <c r="AP24" s="93">
        <v>4658.8500000000013</v>
      </c>
      <c r="AQ24" s="169">
        <v>720567</v>
      </c>
      <c r="AR24" s="92">
        <f t="shared" ref="AR24:AR29" si="20">AP24/AQ24</f>
        <v>6.4655333924534446E-3</v>
      </c>
      <c r="AS24" s="131">
        <v>1399.33</v>
      </c>
      <c r="AT24" s="169">
        <v>611</v>
      </c>
      <c r="AU24" s="134">
        <f t="shared" si="14"/>
        <v>2.2902291325695581</v>
      </c>
    </row>
    <row r="25" spans="1:49" x14ac:dyDescent="0.3">
      <c r="A25" s="192"/>
      <c r="B25" s="17" t="s">
        <v>8</v>
      </c>
      <c r="C25" s="129">
        <f t="shared" si="16"/>
        <v>182566.44</v>
      </c>
      <c r="D25" s="22">
        <v>49476</v>
      </c>
      <c r="E25" s="85">
        <v>3.69</v>
      </c>
      <c r="F25" s="84">
        <v>0</v>
      </c>
      <c r="G25" s="22"/>
      <c r="H25" s="85"/>
      <c r="I25" s="84">
        <v>0</v>
      </c>
      <c r="J25" s="22"/>
      <c r="K25" s="85"/>
      <c r="L25" s="84">
        <v>0</v>
      </c>
      <c r="M25" s="22"/>
      <c r="N25" s="85"/>
      <c r="O25" s="84">
        <v>0</v>
      </c>
      <c r="P25" s="22"/>
      <c r="Q25" s="130"/>
      <c r="R25" s="131">
        <f t="shared" si="17"/>
        <v>153928.35</v>
      </c>
      <c r="S25" s="22">
        <v>41715</v>
      </c>
      <c r="T25" s="85">
        <v>3.69</v>
      </c>
      <c r="U25" s="84">
        <v>0</v>
      </c>
      <c r="V25" s="22"/>
      <c r="W25" s="85"/>
      <c r="X25" s="84">
        <v>0</v>
      </c>
      <c r="Y25" s="22"/>
      <c r="Z25" s="85"/>
      <c r="AA25" s="84">
        <v>0</v>
      </c>
      <c r="AB25" s="22"/>
      <c r="AC25" s="85"/>
      <c r="AD25" s="84">
        <v>0</v>
      </c>
      <c r="AE25" s="22"/>
      <c r="AF25" s="130"/>
      <c r="AG25" s="93">
        <v>2902.2600000000011</v>
      </c>
      <c r="AH25" s="169">
        <v>375037</v>
      </c>
      <c r="AI25" s="91">
        <f t="shared" si="18"/>
        <v>7.738596458482766E-3</v>
      </c>
      <c r="AJ25" s="93">
        <v>0</v>
      </c>
      <c r="AK25" s="71">
        <v>0</v>
      </c>
      <c r="AL25" s="91">
        <f t="shared" si="19"/>
        <v>0</v>
      </c>
      <c r="AM25" s="167">
        <v>6231.56</v>
      </c>
      <c r="AN25" s="170">
        <v>1403499</v>
      </c>
      <c r="AO25" s="133">
        <f t="shared" si="12"/>
        <v>4.4400174136212424E-3</v>
      </c>
      <c r="AP25" s="93">
        <v>4847.6300000000019</v>
      </c>
      <c r="AQ25" s="169">
        <v>749769</v>
      </c>
      <c r="AR25" s="92">
        <f t="shared" si="20"/>
        <v>6.4654980400630085E-3</v>
      </c>
      <c r="AS25" s="131">
        <v>1680.6</v>
      </c>
      <c r="AT25" s="169">
        <v>729</v>
      </c>
      <c r="AU25" s="134">
        <f t="shared" si="14"/>
        <v>2.3053497942386829</v>
      </c>
    </row>
    <row r="26" spans="1:49" x14ac:dyDescent="0.3">
      <c r="A26" s="192"/>
      <c r="B26" s="17" t="s">
        <v>9</v>
      </c>
      <c r="C26" s="129">
        <f>D26*E26</f>
        <v>179979.75</v>
      </c>
      <c r="D26" s="22">
        <v>48775</v>
      </c>
      <c r="E26" s="85">
        <v>3.69</v>
      </c>
      <c r="F26" s="84">
        <v>0</v>
      </c>
      <c r="G26" s="22"/>
      <c r="H26" s="85"/>
      <c r="I26" s="84">
        <v>0</v>
      </c>
      <c r="J26" s="22"/>
      <c r="K26" s="85"/>
      <c r="L26" s="84">
        <v>0</v>
      </c>
      <c r="M26" s="22"/>
      <c r="N26" s="85"/>
      <c r="O26" s="84">
        <v>0</v>
      </c>
      <c r="P26" s="22"/>
      <c r="Q26" s="130"/>
      <c r="R26" s="131">
        <f t="shared" si="17"/>
        <v>151415.46</v>
      </c>
      <c r="S26" s="22">
        <v>41034</v>
      </c>
      <c r="T26" s="85">
        <v>3.69</v>
      </c>
      <c r="U26" s="84">
        <v>0</v>
      </c>
      <c r="V26" s="22"/>
      <c r="W26" s="85"/>
      <c r="X26" s="84">
        <v>0</v>
      </c>
      <c r="Y26" s="22"/>
      <c r="Z26" s="85"/>
      <c r="AA26" s="84">
        <v>0</v>
      </c>
      <c r="AB26" s="22"/>
      <c r="AC26" s="85"/>
      <c r="AD26" s="84">
        <v>0</v>
      </c>
      <c r="AE26" s="22"/>
      <c r="AF26" s="130"/>
      <c r="AG26" s="93">
        <v>2728.2200000000007</v>
      </c>
      <c r="AH26" s="169">
        <v>352602</v>
      </c>
      <c r="AI26" s="91">
        <f t="shared" si="18"/>
        <v>7.7373923006676107E-3</v>
      </c>
      <c r="AJ26" s="93">
        <v>0</v>
      </c>
      <c r="AK26" s="71">
        <v>0</v>
      </c>
      <c r="AL26" s="91">
        <f t="shared" si="19"/>
        <v>0</v>
      </c>
      <c r="AM26" s="167">
        <v>6057.3600000000006</v>
      </c>
      <c r="AN26" s="170">
        <v>1364272</v>
      </c>
      <c r="AO26" s="133">
        <f t="shared" si="12"/>
        <v>4.4399943706240402E-3</v>
      </c>
      <c r="AP26" s="93">
        <v>3846.0300000000007</v>
      </c>
      <c r="AQ26" s="169">
        <v>594817</v>
      </c>
      <c r="AR26" s="92">
        <f t="shared" si="20"/>
        <v>6.4659046395782243E-3</v>
      </c>
      <c r="AS26" s="131">
        <v>1680.6</v>
      </c>
      <c r="AT26" s="169">
        <v>729</v>
      </c>
      <c r="AU26" s="134">
        <f t="shared" si="14"/>
        <v>2.3053497942386829</v>
      </c>
      <c r="AW26" s="27"/>
    </row>
    <row r="27" spans="1:49" x14ac:dyDescent="0.3">
      <c r="A27" s="192"/>
      <c r="B27" s="17" t="s">
        <v>10</v>
      </c>
      <c r="C27" s="129">
        <f>D27*E27</f>
        <v>178610.76</v>
      </c>
      <c r="D27" s="22">
        <v>48404</v>
      </c>
      <c r="E27" s="85">
        <v>3.69</v>
      </c>
      <c r="F27" s="84">
        <v>0</v>
      </c>
      <c r="G27" s="22"/>
      <c r="H27" s="85"/>
      <c r="I27" s="84">
        <v>0</v>
      </c>
      <c r="J27" s="22"/>
      <c r="K27" s="85"/>
      <c r="L27" s="84">
        <v>0</v>
      </c>
      <c r="M27" s="22"/>
      <c r="N27" s="85"/>
      <c r="O27" s="84">
        <v>0</v>
      </c>
      <c r="P27" s="22"/>
      <c r="Q27" s="130"/>
      <c r="R27" s="131">
        <f t="shared" si="17"/>
        <v>150500.34</v>
      </c>
      <c r="S27" s="22">
        <v>40786</v>
      </c>
      <c r="T27" s="85">
        <v>3.69</v>
      </c>
      <c r="U27" s="84">
        <v>0</v>
      </c>
      <c r="V27" s="22"/>
      <c r="W27" s="85"/>
      <c r="X27" s="84">
        <v>0</v>
      </c>
      <c r="Y27" s="22"/>
      <c r="Z27" s="85"/>
      <c r="AA27" s="84">
        <v>0</v>
      </c>
      <c r="AB27" s="22"/>
      <c r="AC27" s="85"/>
      <c r="AD27" s="84">
        <v>0</v>
      </c>
      <c r="AE27" s="22"/>
      <c r="AF27" s="130"/>
      <c r="AG27" s="93">
        <v>3009.9300000000007</v>
      </c>
      <c r="AH27" s="169">
        <v>389015</v>
      </c>
      <c r="AI27" s="91">
        <f t="shared" si="18"/>
        <v>7.7373109006079474E-3</v>
      </c>
      <c r="AJ27" s="93">
        <v>0</v>
      </c>
      <c r="AK27" s="71">
        <v>0</v>
      </c>
      <c r="AL27" s="91">
        <f t="shared" si="19"/>
        <v>0</v>
      </c>
      <c r="AM27" s="167">
        <v>6511.2199999999984</v>
      </c>
      <c r="AN27" s="170">
        <v>1466490</v>
      </c>
      <c r="AO27" s="133">
        <f t="shared" si="12"/>
        <v>4.4400030003614059E-3</v>
      </c>
      <c r="AP27" s="93">
        <v>464.04</v>
      </c>
      <c r="AQ27" s="169">
        <v>71435</v>
      </c>
      <c r="AR27" s="92">
        <f t="shared" si="20"/>
        <v>6.4959753622174004E-3</v>
      </c>
      <c r="AS27" s="131">
        <v>1699.37</v>
      </c>
      <c r="AT27" s="169">
        <v>729</v>
      </c>
      <c r="AU27" s="134">
        <f t="shared" si="14"/>
        <v>2.3310973936899861</v>
      </c>
    </row>
    <row r="28" spans="1:49" x14ac:dyDescent="0.3">
      <c r="A28" s="192"/>
      <c r="B28" s="17" t="s">
        <v>11</v>
      </c>
      <c r="C28" s="129">
        <f t="shared" si="16"/>
        <v>174548.07</v>
      </c>
      <c r="D28" s="22">
        <v>47303</v>
      </c>
      <c r="E28" s="85">
        <v>3.69</v>
      </c>
      <c r="F28" s="84">
        <v>0</v>
      </c>
      <c r="G28" s="22"/>
      <c r="H28" s="85"/>
      <c r="I28" s="84">
        <v>0</v>
      </c>
      <c r="J28" s="22"/>
      <c r="K28" s="85"/>
      <c r="L28" s="84">
        <v>0</v>
      </c>
      <c r="M28" s="22"/>
      <c r="N28" s="85"/>
      <c r="O28" s="84">
        <v>0</v>
      </c>
      <c r="P28" s="22"/>
      <c r="Q28" s="130"/>
      <c r="R28" s="131">
        <f t="shared" si="17"/>
        <v>147157.20000000001</v>
      </c>
      <c r="S28" s="22">
        <v>39880</v>
      </c>
      <c r="T28" s="85">
        <v>3.69</v>
      </c>
      <c r="U28" s="84">
        <v>0</v>
      </c>
      <c r="V28" s="22"/>
      <c r="W28" s="85"/>
      <c r="X28" s="84">
        <v>0</v>
      </c>
      <c r="Y28" s="22"/>
      <c r="Z28" s="85"/>
      <c r="AA28" s="84">
        <v>0</v>
      </c>
      <c r="AB28" s="22"/>
      <c r="AC28" s="85"/>
      <c r="AD28" s="84">
        <v>0</v>
      </c>
      <c r="AE28" s="22"/>
      <c r="AF28" s="130"/>
      <c r="AG28" s="93">
        <v>2718.1099999999997</v>
      </c>
      <c r="AH28" s="169">
        <v>351592</v>
      </c>
      <c r="AI28" s="91">
        <f t="shared" si="18"/>
        <v>7.7308641834854027E-3</v>
      </c>
      <c r="AJ28" s="93">
        <v>0</v>
      </c>
      <c r="AK28" s="71">
        <v>0</v>
      </c>
      <c r="AL28" s="91">
        <f t="shared" si="19"/>
        <v>0</v>
      </c>
      <c r="AM28" s="167">
        <v>5777.2300000000005</v>
      </c>
      <c r="AN28" s="170">
        <v>1301181</v>
      </c>
      <c r="AO28" s="133">
        <f t="shared" si="12"/>
        <v>4.4399895172155144E-3</v>
      </c>
      <c r="AP28" s="93">
        <v>512.41000000000008</v>
      </c>
      <c r="AQ28" s="169">
        <v>75351</v>
      </c>
      <c r="AR28" s="92">
        <f t="shared" si="20"/>
        <v>6.800307892396917E-3</v>
      </c>
      <c r="AS28" s="131">
        <v>1699.37</v>
      </c>
      <c r="AT28" s="169">
        <v>729</v>
      </c>
      <c r="AU28" s="134">
        <f t="shared" si="14"/>
        <v>2.3310973936899861</v>
      </c>
    </row>
    <row r="29" spans="1:49" x14ac:dyDescent="0.3">
      <c r="A29" s="192"/>
      <c r="B29" s="17" t="s">
        <v>12</v>
      </c>
      <c r="C29" s="129">
        <f t="shared" si="16"/>
        <v>172998.27</v>
      </c>
      <c r="D29" s="22">
        <v>46883</v>
      </c>
      <c r="E29" s="85">
        <v>3.69</v>
      </c>
      <c r="F29" s="84">
        <v>0</v>
      </c>
      <c r="G29" s="22"/>
      <c r="H29" s="85"/>
      <c r="I29" s="84">
        <v>0</v>
      </c>
      <c r="J29" s="22"/>
      <c r="K29" s="85"/>
      <c r="L29" s="84">
        <v>0</v>
      </c>
      <c r="M29" s="22"/>
      <c r="N29" s="85"/>
      <c r="O29" s="84">
        <v>0</v>
      </c>
      <c r="P29" s="22"/>
      <c r="Q29" s="130"/>
      <c r="R29" s="131">
        <f t="shared" si="17"/>
        <v>145862.01</v>
      </c>
      <c r="S29" s="22">
        <v>39529</v>
      </c>
      <c r="T29" s="85">
        <v>3.69</v>
      </c>
      <c r="U29" s="84">
        <v>0</v>
      </c>
      <c r="V29" s="22"/>
      <c r="W29" s="85"/>
      <c r="X29" s="84">
        <v>0</v>
      </c>
      <c r="Y29" s="22"/>
      <c r="Z29" s="85"/>
      <c r="AA29" s="84">
        <v>0</v>
      </c>
      <c r="AB29" s="22"/>
      <c r="AC29" s="85"/>
      <c r="AD29" s="84">
        <v>0</v>
      </c>
      <c r="AE29" s="22"/>
      <c r="AF29" s="130"/>
      <c r="AG29" s="27">
        <v>2565.2599999999998</v>
      </c>
      <c r="AH29" s="165">
        <v>331821</v>
      </c>
      <c r="AI29" s="91">
        <f t="shared" si="18"/>
        <v>7.730854888629712E-3</v>
      </c>
      <c r="AJ29" s="93">
        <v>0</v>
      </c>
      <c r="AK29" s="71">
        <v>0</v>
      </c>
      <c r="AL29" s="91">
        <f t="shared" si="19"/>
        <v>0</v>
      </c>
      <c r="AM29" s="27">
        <v>6132.98</v>
      </c>
      <c r="AN29" s="165">
        <v>1381301</v>
      </c>
      <c r="AO29" s="133">
        <f t="shared" si="12"/>
        <v>4.4400025772804042E-3</v>
      </c>
      <c r="AP29" s="27">
        <v>602.87</v>
      </c>
      <c r="AQ29" s="165">
        <v>90113</v>
      </c>
      <c r="AR29" s="92">
        <f t="shared" si="20"/>
        <v>6.6901556934071665E-3</v>
      </c>
      <c r="AS29" s="302">
        <v>1643.5800000000004</v>
      </c>
      <c r="AT29" s="303">
        <v>735</v>
      </c>
      <c r="AU29" s="134">
        <f t="shared" si="14"/>
        <v>2.2361632653061227</v>
      </c>
    </row>
    <row r="30" spans="1:49" s="26" customFormat="1" x14ac:dyDescent="0.3">
      <c r="A30" s="193"/>
      <c r="B30" s="13" t="s">
        <v>67</v>
      </c>
      <c r="C30" s="137">
        <f>SUM(C24:C29)</f>
        <v>1071579.69</v>
      </c>
      <c r="D30" s="194" t="s">
        <v>32</v>
      </c>
      <c r="E30" s="195"/>
      <c r="F30" s="138">
        <f>SUM(F24:F29)</f>
        <v>0</v>
      </c>
      <c r="G30" s="195" t="s">
        <v>32</v>
      </c>
      <c r="H30" s="197"/>
      <c r="I30" s="138">
        <f>SUM(I24:I29)</f>
        <v>0</v>
      </c>
      <c r="J30" s="195" t="s">
        <v>32</v>
      </c>
      <c r="K30" s="197"/>
      <c r="L30" s="138">
        <f>SUM(L24:L29)</f>
        <v>0</v>
      </c>
      <c r="M30" s="195" t="s">
        <v>32</v>
      </c>
      <c r="N30" s="197"/>
      <c r="O30" s="138">
        <f>SUM(O24:O29)</f>
        <v>0</v>
      </c>
      <c r="P30" s="195" t="s">
        <v>32</v>
      </c>
      <c r="Q30" s="198"/>
      <c r="R30" s="139">
        <f>SUM(R24:R29)</f>
        <v>902636.73</v>
      </c>
      <c r="S30" s="194" t="s">
        <v>32</v>
      </c>
      <c r="T30" s="194"/>
      <c r="U30" s="140">
        <f>SUM(U24:U29)</f>
        <v>0</v>
      </c>
      <c r="V30" s="194" t="s">
        <v>32</v>
      </c>
      <c r="W30" s="195"/>
      <c r="X30" s="140">
        <f>SUM(X24:X29)</f>
        <v>0</v>
      </c>
      <c r="Y30" s="194" t="s">
        <v>32</v>
      </c>
      <c r="Z30" s="195"/>
      <c r="AA30" s="140">
        <f>SUM(AA24:AA29)</f>
        <v>0</v>
      </c>
      <c r="AB30" s="194" t="s">
        <v>32</v>
      </c>
      <c r="AC30" s="195"/>
      <c r="AD30" s="140">
        <f>SUM(AD24:AD29)</f>
        <v>0</v>
      </c>
      <c r="AE30" s="194" t="s">
        <v>32</v>
      </c>
      <c r="AF30" s="196"/>
      <c r="AG30" s="141">
        <f>SUM(AG24:AG29)</f>
        <v>16803.900000000001</v>
      </c>
      <c r="AH30" s="184" t="s">
        <v>32</v>
      </c>
      <c r="AI30" s="185"/>
      <c r="AJ30" s="141">
        <f>SUM(AJ24:AJ29)</f>
        <v>0</v>
      </c>
      <c r="AK30" s="184" t="s">
        <v>32</v>
      </c>
      <c r="AL30" s="185"/>
      <c r="AM30" s="141">
        <f>SUM(AM24:AM29)</f>
        <v>37236.83</v>
      </c>
      <c r="AN30" s="184" t="s">
        <v>32</v>
      </c>
      <c r="AO30" s="185"/>
      <c r="AP30" s="141">
        <f>SUM(AP24:AP29)</f>
        <v>14931.830000000005</v>
      </c>
      <c r="AQ30" s="184" t="s">
        <v>32</v>
      </c>
      <c r="AR30" s="185"/>
      <c r="AS30" s="141">
        <f>SUM(AS24:AS29)</f>
        <v>9802.85</v>
      </c>
      <c r="AT30" s="184" t="s">
        <v>32</v>
      </c>
      <c r="AU30" s="185"/>
    </row>
    <row r="31" spans="1:49" s="26" customFormat="1" ht="15.75" thickBot="1" x14ac:dyDescent="0.3">
      <c r="B31" s="13" t="s">
        <v>19</v>
      </c>
      <c r="C31" s="142">
        <f>C23+C30</f>
        <v>3385301.94</v>
      </c>
      <c r="D31" s="186" t="s">
        <v>32</v>
      </c>
      <c r="E31" s="187"/>
      <c r="F31" s="143">
        <f>F23+F30</f>
        <v>0</v>
      </c>
      <c r="G31" s="186" t="s">
        <v>32</v>
      </c>
      <c r="H31" s="187"/>
      <c r="I31" s="143">
        <f>I23+I30</f>
        <v>0</v>
      </c>
      <c r="J31" s="186" t="s">
        <v>32</v>
      </c>
      <c r="K31" s="187"/>
      <c r="L31" s="143">
        <f>L23+L30</f>
        <v>0</v>
      </c>
      <c r="M31" s="186" t="s">
        <v>32</v>
      </c>
      <c r="N31" s="187"/>
      <c r="O31" s="143">
        <f>O23+O30</f>
        <v>0</v>
      </c>
      <c r="P31" s="186" t="s">
        <v>32</v>
      </c>
      <c r="Q31" s="188"/>
      <c r="R31" s="144">
        <f>R23+R30</f>
        <v>2844370.08</v>
      </c>
      <c r="S31" s="186" t="s">
        <v>32</v>
      </c>
      <c r="T31" s="186"/>
      <c r="U31" s="145">
        <f>U23+U30</f>
        <v>0</v>
      </c>
      <c r="V31" s="186" t="s">
        <v>32</v>
      </c>
      <c r="W31" s="187"/>
      <c r="X31" s="145">
        <f>X23+X30</f>
        <v>0</v>
      </c>
      <c r="Y31" s="186" t="s">
        <v>32</v>
      </c>
      <c r="Z31" s="187"/>
      <c r="AA31" s="145">
        <f>AA23+AA30</f>
        <v>0</v>
      </c>
      <c r="AB31" s="186" t="s">
        <v>32</v>
      </c>
      <c r="AC31" s="187"/>
      <c r="AD31" s="145">
        <f>AD23+AD30</f>
        <v>0</v>
      </c>
      <c r="AE31" s="186" t="s">
        <v>32</v>
      </c>
      <c r="AF31" s="188"/>
      <c r="AG31" s="146">
        <f>AG23+AG30</f>
        <v>83355.440000000031</v>
      </c>
      <c r="AH31" s="182" t="s">
        <v>32</v>
      </c>
      <c r="AI31" s="183"/>
      <c r="AJ31" s="146">
        <f>AJ23+AJ30</f>
        <v>8344.9781299999977</v>
      </c>
      <c r="AK31" s="182" t="s">
        <v>32</v>
      </c>
      <c r="AL31" s="183"/>
      <c r="AM31" s="146">
        <f>AM23+AM30</f>
        <v>102625.20000000001</v>
      </c>
      <c r="AN31" s="182" t="s">
        <v>32</v>
      </c>
      <c r="AO31" s="183"/>
      <c r="AP31" s="146">
        <f>AP23+AP30</f>
        <v>191417.41</v>
      </c>
      <c r="AQ31" s="182" t="s">
        <v>32</v>
      </c>
      <c r="AR31" s="183"/>
      <c r="AS31" s="146">
        <f>AS23+AS30</f>
        <v>27168.629999999997</v>
      </c>
      <c r="AT31" s="182" t="s">
        <v>32</v>
      </c>
      <c r="AU31" s="183"/>
    </row>
    <row r="33" spans="3:47" ht="14.4" customHeight="1" x14ac:dyDescent="0.3">
      <c r="AP33" s="239" t="s">
        <v>38</v>
      </c>
      <c r="AQ33" s="239"/>
      <c r="AR33" s="239"/>
      <c r="AS33" s="239" t="s">
        <v>42</v>
      </c>
      <c r="AT33" s="239"/>
      <c r="AU33" s="239"/>
    </row>
    <row r="34" spans="3:47" x14ac:dyDescent="0.3">
      <c r="AP34" s="239"/>
      <c r="AQ34" s="239"/>
      <c r="AR34" s="239"/>
      <c r="AS34" s="239"/>
      <c r="AT34" s="239"/>
      <c r="AU34" s="239"/>
    </row>
    <row r="35" spans="3:47" x14ac:dyDescent="0.3">
      <c r="AP35" s="239"/>
      <c r="AQ35" s="239"/>
      <c r="AR35" s="239"/>
      <c r="AS35" s="239"/>
      <c r="AT35" s="239"/>
      <c r="AU35" s="239"/>
    </row>
    <row r="36" spans="3:47" x14ac:dyDescent="0.3">
      <c r="AP36" s="239"/>
      <c r="AQ36" s="239"/>
      <c r="AR36" s="239"/>
      <c r="AS36" s="239"/>
      <c r="AT36" s="239"/>
      <c r="AU36" s="239"/>
    </row>
    <row r="38" spans="3:47" ht="14.4" customHeight="1" x14ac:dyDescent="0.3">
      <c r="AS38" s="239" t="s">
        <v>39</v>
      </c>
      <c r="AT38" s="239"/>
      <c r="AU38" s="239"/>
    </row>
    <row r="39" spans="3:47" x14ac:dyDescent="0.3">
      <c r="C39" t="s">
        <v>65</v>
      </c>
      <c r="AS39" s="239"/>
      <c r="AT39" s="239"/>
      <c r="AU39" s="239"/>
    </row>
    <row r="40" spans="3:47" x14ac:dyDescent="0.3">
      <c r="AS40" s="239"/>
      <c r="AT40" s="239"/>
      <c r="AU40" s="239"/>
    </row>
    <row r="41" spans="3:47" x14ac:dyDescent="0.3">
      <c r="AS41" s="239"/>
      <c r="AT41" s="239"/>
      <c r="AU41" s="239"/>
    </row>
    <row r="42" spans="3:47" x14ac:dyDescent="0.3">
      <c r="AS42" s="239"/>
      <c r="AT42" s="239"/>
      <c r="AU42" s="239"/>
    </row>
  </sheetData>
  <mergeCells count="81">
    <mergeCell ref="AP33:AR36"/>
    <mergeCell ref="AS33:AU36"/>
    <mergeCell ref="AS38:AU42"/>
    <mergeCell ref="AT23:AU23"/>
    <mergeCell ref="AT30:AU30"/>
    <mergeCell ref="AT31:AU31"/>
    <mergeCell ref="AQ30:AR30"/>
    <mergeCell ref="AQ31:AR31"/>
    <mergeCell ref="AS7:AU9"/>
    <mergeCell ref="AK30:AL30"/>
    <mergeCell ref="AK31:AL31"/>
    <mergeCell ref="C5:D5"/>
    <mergeCell ref="E5:G5"/>
    <mergeCell ref="R7:AF7"/>
    <mergeCell ref="U8:AF8"/>
    <mergeCell ref="R9:R10"/>
    <mergeCell ref="S9:S10"/>
    <mergeCell ref="U9:W9"/>
    <mergeCell ref="X9:Z9"/>
    <mergeCell ref="AA9:AC9"/>
    <mergeCell ref="AD9:AF9"/>
    <mergeCell ref="R8:T8"/>
    <mergeCell ref="AG7:AI9"/>
    <mergeCell ref="AM7:AO9"/>
    <mergeCell ref="C1:D1"/>
    <mergeCell ref="E1:G1"/>
    <mergeCell ref="N3:P3"/>
    <mergeCell ref="C9:C10"/>
    <mergeCell ref="C8:E8"/>
    <mergeCell ref="C7:Q7"/>
    <mergeCell ref="O9:Q9"/>
    <mergeCell ref="L9:N9"/>
    <mergeCell ref="I9:K9"/>
    <mergeCell ref="F9:H9"/>
    <mergeCell ref="D9:D10"/>
    <mergeCell ref="E9:E10"/>
    <mergeCell ref="G8:Q8"/>
    <mergeCell ref="AP7:AR9"/>
    <mergeCell ref="J23:K23"/>
    <mergeCell ref="AJ7:AL9"/>
    <mergeCell ref="AK23:AL23"/>
    <mergeCell ref="AQ23:AR23"/>
    <mergeCell ref="AE31:AF31"/>
    <mergeCell ref="V30:W30"/>
    <mergeCell ref="AH23:AI23"/>
    <mergeCell ref="V23:W23"/>
    <mergeCell ref="Y23:Z23"/>
    <mergeCell ref="AB23:AC23"/>
    <mergeCell ref="AE23:AF23"/>
    <mergeCell ref="A11:A23"/>
    <mergeCell ref="A24:A30"/>
    <mergeCell ref="Y30:Z30"/>
    <mergeCell ref="AB30:AC30"/>
    <mergeCell ref="AE30:AF30"/>
    <mergeCell ref="G23:H23"/>
    <mergeCell ref="D23:E23"/>
    <mergeCell ref="S30:T30"/>
    <mergeCell ref="S23:T23"/>
    <mergeCell ref="M30:N30"/>
    <mergeCell ref="P30:Q30"/>
    <mergeCell ref="P23:Q23"/>
    <mergeCell ref="M23:N23"/>
    <mergeCell ref="D30:E30"/>
    <mergeCell ref="G30:H30"/>
    <mergeCell ref="J30:K30"/>
    <mergeCell ref="B7:B10"/>
    <mergeCell ref="AH31:AI31"/>
    <mergeCell ref="AN31:AO31"/>
    <mergeCell ref="AN23:AO23"/>
    <mergeCell ref="AH30:AI30"/>
    <mergeCell ref="AN30:AO30"/>
    <mergeCell ref="S31:T31"/>
    <mergeCell ref="M31:N31"/>
    <mergeCell ref="P31:Q31"/>
    <mergeCell ref="D31:E31"/>
    <mergeCell ref="G31:H31"/>
    <mergeCell ref="J31:K31"/>
    <mergeCell ref="T9:T10"/>
    <mergeCell ref="V31:W31"/>
    <mergeCell ref="Y31:Z31"/>
    <mergeCell ref="AB31:AC31"/>
  </mergeCells>
  <pageMargins left="0.7" right="0.7" top="0.75" bottom="0.75" header="0.3" footer="0.3"/>
  <pageSetup scale="90" orientation="landscape" r:id="rId1"/>
  <headerFooter>
    <oddFooter>&amp;R&amp;P of &amp;N</oddFooter>
  </headerFooter>
  <rowBreaks count="1" manualBreakCount="1">
    <brk id="31" max="16383" man="1"/>
  </rowBreaks>
  <colBreaks count="2" manualBreakCount="2">
    <brk id="17" max="1048575" man="1"/>
    <brk id="32" max="1048575" man="1"/>
  </colBreaks>
  <ignoredErrors>
    <ignoredError sqref="F23 C23" formula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2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1" sqref="B1"/>
    </sheetView>
  </sheetViews>
  <sheetFormatPr defaultRowHeight="14.4" x14ac:dyDescent="0.3"/>
  <cols>
    <col min="1" max="1" width="3.5546875" bestFit="1" customWidth="1"/>
    <col min="2" max="2" width="11.33203125" bestFit="1" customWidth="1"/>
    <col min="3" max="3" width="12.5546875" customWidth="1"/>
    <col min="4" max="4" width="8.5546875" customWidth="1"/>
    <col min="5" max="5" width="8.33203125" customWidth="1"/>
    <col min="6" max="6" width="8.88671875" bestFit="1" customWidth="1"/>
    <col min="7" max="7" width="7.88671875" customWidth="1"/>
    <col min="8" max="8" width="6.44140625" customWidth="1"/>
    <col min="9" max="9" width="8.88671875" bestFit="1" customWidth="1"/>
    <col min="10" max="10" width="7.6640625" customWidth="1"/>
    <col min="11" max="11" width="6.5546875" customWidth="1"/>
    <col min="12" max="12" width="8.88671875" bestFit="1" customWidth="1"/>
    <col min="13" max="13" width="7.33203125" customWidth="1"/>
    <col min="14" max="14" width="7" customWidth="1"/>
    <col min="15" max="15" width="8.88671875" bestFit="1" customWidth="1"/>
    <col min="16" max="16" width="8.33203125" customWidth="1"/>
    <col min="17" max="17" width="7.44140625" customWidth="1"/>
    <col min="18" max="18" width="11.5546875" bestFit="1" customWidth="1"/>
    <col min="19" max="19" width="5.5546875" bestFit="1" customWidth="1"/>
    <col min="20" max="20" width="7" bestFit="1" customWidth="1"/>
    <col min="21" max="21" width="8.88671875" bestFit="1" customWidth="1"/>
    <col min="22" max="22" width="5.5546875" bestFit="1" customWidth="1"/>
    <col min="23" max="23" width="5" bestFit="1" customWidth="1"/>
    <col min="24" max="24" width="8.88671875" bestFit="1" customWidth="1"/>
    <col min="25" max="25" width="5.5546875" bestFit="1" customWidth="1"/>
    <col min="26" max="26" width="5" bestFit="1" customWidth="1"/>
    <col min="27" max="27" width="8.88671875" bestFit="1" customWidth="1"/>
    <col min="28" max="28" width="5.5546875" bestFit="1" customWidth="1"/>
    <col min="29" max="29" width="5" bestFit="1" customWidth="1"/>
    <col min="30" max="30" width="10.5546875" customWidth="1"/>
    <col min="31" max="31" width="5.5546875" bestFit="1" customWidth="1"/>
    <col min="32" max="32" width="8" bestFit="1" customWidth="1"/>
    <col min="33" max="33" width="8.88671875" bestFit="1" customWidth="1"/>
    <col min="34" max="34" width="10.33203125" customWidth="1"/>
    <col min="35" max="35" width="11.33203125" customWidth="1"/>
    <col min="36" max="36" width="12.5546875" bestFit="1" customWidth="1"/>
    <col min="37" max="37" width="10.33203125" customWidth="1"/>
    <col min="38" max="38" width="11.33203125" customWidth="1"/>
    <col min="39" max="39" width="12.6640625" customWidth="1"/>
    <col min="40" max="40" width="11.109375" customWidth="1"/>
    <col min="41" max="41" width="9.33203125" customWidth="1"/>
    <col min="42" max="42" width="12.6640625" customWidth="1"/>
    <col min="43" max="43" width="11.109375" customWidth="1"/>
    <col min="44" max="44" width="11.33203125" customWidth="1"/>
    <col min="45" max="45" width="11.5546875" customWidth="1"/>
    <col min="46" max="46" width="9.109375" bestFit="1" customWidth="1"/>
    <col min="47" max="47" width="9.109375" customWidth="1"/>
  </cols>
  <sheetData>
    <row r="1" spans="1:47" ht="15" thickBot="1" x14ac:dyDescent="0.35">
      <c r="C1" s="216" t="s">
        <v>20</v>
      </c>
      <c r="D1" s="216"/>
      <c r="E1" s="217" t="s">
        <v>33</v>
      </c>
      <c r="F1" s="217"/>
      <c r="G1" s="217"/>
    </row>
    <row r="2" spans="1:47" x14ac:dyDescent="0.3">
      <c r="C2" s="4" t="s">
        <v>21</v>
      </c>
      <c r="D2" s="4"/>
      <c r="E2" s="4"/>
      <c r="F2" s="4"/>
    </row>
    <row r="3" spans="1:47" ht="15" x14ac:dyDescent="0.25">
      <c r="C3" s="4" t="s">
        <v>22</v>
      </c>
      <c r="D3" s="4"/>
      <c r="E3" s="4"/>
      <c r="F3" s="4"/>
      <c r="N3" s="218"/>
      <c r="O3" s="218"/>
      <c r="P3" s="218"/>
    </row>
    <row r="4" spans="1:47" ht="15" hidden="1" x14ac:dyDescent="0.25"/>
    <row r="5" spans="1:47" ht="15.75" thickBot="1" x14ac:dyDescent="0.3">
      <c r="C5" s="216" t="s">
        <v>23</v>
      </c>
      <c r="D5" s="216"/>
      <c r="E5" s="217" t="s">
        <v>58</v>
      </c>
      <c r="F5" s="217"/>
      <c r="G5" s="217"/>
      <c r="H5" s="5"/>
      <c r="I5" s="5"/>
    </row>
    <row r="6" spans="1:47" ht="15" thickBot="1" x14ac:dyDescent="0.35"/>
    <row r="7" spans="1:47" ht="14.4" customHeight="1" x14ac:dyDescent="0.3">
      <c r="B7" s="240" t="s">
        <v>0</v>
      </c>
      <c r="C7" s="221" t="s">
        <v>1</v>
      </c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3"/>
      <c r="R7" s="231" t="s">
        <v>27</v>
      </c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3"/>
      <c r="AG7" s="260" t="s">
        <v>45</v>
      </c>
      <c r="AH7" s="208"/>
      <c r="AI7" s="261"/>
      <c r="AJ7" s="260" t="s">
        <v>46</v>
      </c>
      <c r="AK7" s="208"/>
      <c r="AL7" s="261"/>
      <c r="AM7" s="199" t="s">
        <v>37</v>
      </c>
      <c r="AN7" s="200"/>
      <c r="AO7" s="251"/>
      <c r="AP7" s="199" t="s">
        <v>47</v>
      </c>
      <c r="AQ7" s="200"/>
      <c r="AR7" s="251"/>
      <c r="AS7" s="254" t="s">
        <v>48</v>
      </c>
      <c r="AT7" s="208"/>
      <c r="AU7" s="209"/>
    </row>
    <row r="8" spans="1:47" x14ac:dyDescent="0.3">
      <c r="B8" s="181"/>
      <c r="C8" s="241" t="s">
        <v>2</v>
      </c>
      <c r="D8" s="242"/>
      <c r="E8" s="242"/>
      <c r="F8" s="28"/>
      <c r="G8" s="242" t="s">
        <v>3</v>
      </c>
      <c r="H8" s="242"/>
      <c r="I8" s="242"/>
      <c r="J8" s="242"/>
      <c r="K8" s="242"/>
      <c r="L8" s="242"/>
      <c r="M8" s="242"/>
      <c r="N8" s="242"/>
      <c r="O8" s="242"/>
      <c r="P8" s="242"/>
      <c r="Q8" s="243"/>
      <c r="R8" s="257" t="s">
        <v>2</v>
      </c>
      <c r="S8" s="245"/>
      <c r="T8" s="248"/>
      <c r="U8" s="244" t="s">
        <v>3</v>
      </c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6"/>
      <c r="AG8" s="210"/>
      <c r="AH8" s="211"/>
      <c r="AI8" s="262"/>
      <c r="AJ8" s="210"/>
      <c r="AK8" s="211"/>
      <c r="AL8" s="262"/>
      <c r="AM8" s="202"/>
      <c r="AN8" s="203"/>
      <c r="AO8" s="252"/>
      <c r="AP8" s="202"/>
      <c r="AQ8" s="203"/>
      <c r="AR8" s="252"/>
      <c r="AS8" s="255"/>
      <c r="AT8" s="211"/>
      <c r="AU8" s="212"/>
    </row>
    <row r="9" spans="1:47" x14ac:dyDescent="0.3">
      <c r="B9" s="181"/>
      <c r="C9" s="241" t="s">
        <v>28</v>
      </c>
      <c r="D9" s="247" t="s">
        <v>4</v>
      </c>
      <c r="E9" s="242" t="s">
        <v>5</v>
      </c>
      <c r="F9" s="244" t="s">
        <v>6</v>
      </c>
      <c r="G9" s="245"/>
      <c r="H9" s="248"/>
      <c r="I9" s="244" t="s">
        <v>24</v>
      </c>
      <c r="J9" s="245"/>
      <c r="K9" s="248"/>
      <c r="L9" s="244" t="s">
        <v>25</v>
      </c>
      <c r="M9" s="245"/>
      <c r="N9" s="248"/>
      <c r="O9" s="244" t="s">
        <v>26</v>
      </c>
      <c r="P9" s="245"/>
      <c r="Q9" s="246"/>
      <c r="R9" s="258" t="s">
        <v>28</v>
      </c>
      <c r="S9" s="259" t="s">
        <v>29</v>
      </c>
      <c r="T9" s="264" t="s">
        <v>5</v>
      </c>
      <c r="U9" s="244" t="s">
        <v>6</v>
      </c>
      <c r="V9" s="245"/>
      <c r="W9" s="248"/>
      <c r="X9" s="244" t="s">
        <v>24</v>
      </c>
      <c r="Y9" s="245"/>
      <c r="Z9" s="248"/>
      <c r="AA9" s="244" t="s">
        <v>25</v>
      </c>
      <c r="AB9" s="245"/>
      <c r="AC9" s="248"/>
      <c r="AD9" s="244" t="s">
        <v>26</v>
      </c>
      <c r="AE9" s="245"/>
      <c r="AF9" s="246"/>
      <c r="AG9" s="213"/>
      <c r="AH9" s="214"/>
      <c r="AI9" s="263"/>
      <c r="AJ9" s="213"/>
      <c r="AK9" s="214"/>
      <c r="AL9" s="263"/>
      <c r="AM9" s="205"/>
      <c r="AN9" s="206"/>
      <c r="AO9" s="253"/>
      <c r="AP9" s="205"/>
      <c r="AQ9" s="206"/>
      <c r="AR9" s="253"/>
      <c r="AS9" s="256"/>
      <c r="AT9" s="214"/>
      <c r="AU9" s="215"/>
    </row>
    <row r="10" spans="1:47" ht="27" customHeight="1" x14ac:dyDescent="0.3">
      <c r="B10" s="181"/>
      <c r="C10" s="241"/>
      <c r="D10" s="229"/>
      <c r="E10" s="242"/>
      <c r="F10" s="28" t="s">
        <v>28</v>
      </c>
      <c r="G10" s="29" t="s">
        <v>4</v>
      </c>
      <c r="H10" s="30" t="s">
        <v>5</v>
      </c>
      <c r="I10" s="28" t="s">
        <v>28</v>
      </c>
      <c r="J10" s="29" t="s">
        <v>4</v>
      </c>
      <c r="K10" s="30" t="s">
        <v>5</v>
      </c>
      <c r="L10" s="28" t="s">
        <v>28</v>
      </c>
      <c r="M10" s="29" t="s">
        <v>4</v>
      </c>
      <c r="N10" s="30" t="s">
        <v>5</v>
      </c>
      <c r="O10" s="28" t="s">
        <v>28</v>
      </c>
      <c r="P10" s="29" t="s">
        <v>4</v>
      </c>
      <c r="Q10" s="31" t="s">
        <v>5</v>
      </c>
      <c r="R10" s="235"/>
      <c r="S10" s="237"/>
      <c r="T10" s="190"/>
      <c r="U10" s="32" t="s">
        <v>28</v>
      </c>
      <c r="V10" s="33" t="s">
        <v>29</v>
      </c>
      <c r="W10" s="34" t="s">
        <v>5</v>
      </c>
      <c r="X10" s="32" t="s">
        <v>28</v>
      </c>
      <c r="Y10" s="33" t="s">
        <v>29</v>
      </c>
      <c r="Z10" s="34" t="s">
        <v>5</v>
      </c>
      <c r="AA10" s="32" t="s">
        <v>28</v>
      </c>
      <c r="AB10" s="33" t="s">
        <v>29</v>
      </c>
      <c r="AC10" s="34" t="s">
        <v>5</v>
      </c>
      <c r="AD10" s="32" t="s">
        <v>28</v>
      </c>
      <c r="AE10" s="33" t="s">
        <v>29</v>
      </c>
      <c r="AF10" s="35" t="s">
        <v>5</v>
      </c>
      <c r="AG10" s="36" t="s">
        <v>28</v>
      </c>
      <c r="AH10" s="37" t="s">
        <v>30</v>
      </c>
      <c r="AI10" s="38" t="s">
        <v>5</v>
      </c>
      <c r="AJ10" s="36" t="s">
        <v>28</v>
      </c>
      <c r="AK10" s="37" t="s">
        <v>30</v>
      </c>
      <c r="AL10" s="38" t="s">
        <v>5</v>
      </c>
      <c r="AM10" s="36" t="s">
        <v>28</v>
      </c>
      <c r="AN10" s="37" t="s">
        <v>30</v>
      </c>
      <c r="AO10" s="38" t="s">
        <v>5</v>
      </c>
      <c r="AP10" s="36" t="s">
        <v>28</v>
      </c>
      <c r="AQ10" s="37" t="s">
        <v>30</v>
      </c>
      <c r="AR10" s="38" t="s">
        <v>5</v>
      </c>
      <c r="AS10" s="39" t="s">
        <v>28</v>
      </c>
      <c r="AT10" s="40" t="s">
        <v>31</v>
      </c>
      <c r="AU10" s="41" t="s">
        <v>49</v>
      </c>
    </row>
    <row r="11" spans="1:47" ht="15" customHeight="1" x14ac:dyDescent="0.3">
      <c r="A11" s="191">
        <v>2017</v>
      </c>
      <c r="B11" s="42" t="s">
        <v>7</v>
      </c>
      <c r="C11" s="19">
        <f>D11*E11</f>
        <v>8236.5299999999988</v>
      </c>
      <c r="D11" s="43">
        <v>519</v>
      </c>
      <c r="E11" s="7">
        <v>15.87</v>
      </c>
      <c r="F11" s="11">
        <v>0</v>
      </c>
      <c r="G11" s="8"/>
      <c r="H11" s="6"/>
      <c r="I11" s="11">
        <v>0</v>
      </c>
      <c r="J11" s="8"/>
      <c r="K11" s="6"/>
      <c r="L11" s="11">
        <v>0</v>
      </c>
      <c r="M11" s="8"/>
      <c r="N11" s="6"/>
      <c r="O11" s="11">
        <v>0</v>
      </c>
      <c r="P11" s="8"/>
      <c r="Q11" s="7"/>
      <c r="R11" s="9">
        <f t="shared" ref="R11:R16" si="0">S11*T11</f>
        <v>2984.25</v>
      </c>
      <c r="S11" s="43">
        <v>519</v>
      </c>
      <c r="T11" s="6">
        <v>5.75</v>
      </c>
      <c r="U11" s="11">
        <v>0</v>
      </c>
      <c r="V11" s="8"/>
      <c r="W11" s="6"/>
      <c r="X11" s="11">
        <v>0</v>
      </c>
      <c r="Y11" s="8"/>
      <c r="Z11" s="6"/>
      <c r="AA11" s="11">
        <v>0</v>
      </c>
      <c r="AB11" s="8"/>
      <c r="AC11" s="6"/>
      <c r="AD11" s="11">
        <v>0</v>
      </c>
      <c r="AE11" s="8"/>
      <c r="AF11" s="7"/>
      <c r="AG11" s="9">
        <f t="shared" ref="AG11:AG16" si="1">AH11*AI11</f>
        <v>0</v>
      </c>
      <c r="AH11" s="77"/>
      <c r="AI11" s="86">
        <v>0</v>
      </c>
      <c r="AJ11" s="153">
        <v>1902.2249999999999</v>
      </c>
      <c r="AK11" s="23">
        <v>127134</v>
      </c>
      <c r="AL11" s="86">
        <f t="shared" ref="AL11:AL16" si="2">AJ11/AK11</f>
        <v>1.4962362546604369E-2</v>
      </c>
      <c r="AM11" s="149">
        <v>0</v>
      </c>
      <c r="AN11" s="8"/>
      <c r="AO11" s="11"/>
      <c r="AP11" s="149">
        <v>0</v>
      </c>
      <c r="AQ11" s="8"/>
      <c r="AR11" s="6"/>
      <c r="AS11" s="10">
        <v>583.35</v>
      </c>
      <c r="AT11" s="12">
        <v>60</v>
      </c>
      <c r="AU11" s="7">
        <f t="shared" ref="AU11:AU16" si="3">AS11/AT11</f>
        <v>9.7225000000000001</v>
      </c>
    </row>
    <row r="12" spans="1:47" x14ac:dyDescent="0.3">
      <c r="A12" s="192"/>
      <c r="B12" s="17" t="s">
        <v>8</v>
      </c>
      <c r="C12" s="19">
        <f t="shared" ref="C12:C16" si="4">D12*E12</f>
        <v>8236.5299999999988</v>
      </c>
      <c r="D12" s="43">
        <v>519</v>
      </c>
      <c r="E12" s="7">
        <v>15.87</v>
      </c>
      <c r="F12" s="11">
        <v>0</v>
      </c>
      <c r="G12" s="8"/>
      <c r="H12" s="6"/>
      <c r="I12" s="11">
        <v>0</v>
      </c>
      <c r="J12" s="8"/>
      <c r="K12" s="6"/>
      <c r="L12" s="11">
        <v>0</v>
      </c>
      <c r="M12" s="8"/>
      <c r="N12" s="6"/>
      <c r="O12" s="11">
        <v>0</v>
      </c>
      <c r="P12" s="8"/>
      <c r="Q12" s="7"/>
      <c r="R12" s="9">
        <f t="shared" si="0"/>
        <v>2984.25</v>
      </c>
      <c r="S12" s="43">
        <v>519</v>
      </c>
      <c r="T12" s="6">
        <v>5.75</v>
      </c>
      <c r="U12" s="11">
        <v>0</v>
      </c>
      <c r="V12" s="8"/>
      <c r="W12" s="6"/>
      <c r="X12" s="11">
        <v>0</v>
      </c>
      <c r="Y12" s="8"/>
      <c r="Z12" s="6"/>
      <c r="AA12" s="11">
        <v>0</v>
      </c>
      <c r="AB12" s="8"/>
      <c r="AC12" s="6"/>
      <c r="AD12" s="11">
        <v>0</v>
      </c>
      <c r="AE12" s="8"/>
      <c r="AF12" s="7"/>
      <c r="AG12" s="9">
        <f t="shared" si="1"/>
        <v>0</v>
      </c>
      <c r="AH12" s="46"/>
      <c r="AI12" s="86">
        <v>0</v>
      </c>
      <c r="AJ12" s="19">
        <v>675.35</v>
      </c>
      <c r="AK12" s="23">
        <v>135068</v>
      </c>
      <c r="AL12" s="152">
        <f t="shared" si="2"/>
        <v>5.000074036781473E-3</v>
      </c>
      <c r="AM12" s="9">
        <v>0</v>
      </c>
      <c r="AN12" s="8"/>
      <c r="AO12" s="11"/>
      <c r="AP12" s="9">
        <v>0</v>
      </c>
      <c r="AQ12" s="8"/>
      <c r="AR12" s="6"/>
      <c r="AS12" s="10">
        <v>583.35</v>
      </c>
      <c r="AT12" s="12">
        <v>60</v>
      </c>
      <c r="AU12" s="7">
        <f t="shared" si="3"/>
        <v>9.7225000000000001</v>
      </c>
    </row>
    <row r="13" spans="1:47" x14ac:dyDescent="0.3">
      <c r="A13" s="192"/>
      <c r="B13" s="17" t="s">
        <v>9</v>
      </c>
      <c r="C13" s="19">
        <f t="shared" si="4"/>
        <v>8204.7899999999991</v>
      </c>
      <c r="D13" s="43">
        <v>517</v>
      </c>
      <c r="E13" s="7">
        <v>15.87</v>
      </c>
      <c r="F13" s="11">
        <v>0</v>
      </c>
      <c r="G13" s="8"/>
      <c r="H13" s="6"/>
      <c r="I13" s="11">
        <v>0</v>
      </c>
      <c r="J13" s="8"/>
      <c r="K13" s="6"/>
      <c r="L13" s="11">
        <v>0</v>
      </c>
      <c r="M13" s="8"/>
      <c r="N13" s="6"/>
      <c r="O13" s="11">
        <v>0</v>
      </c>
      <c r="P13" s="8"/>
      <c r="Q13" s="7"/>
      <c r="R13" s="9">
        <f t="shared" si="0"/>
        <v>2972.75</v>
      </c>
      <c r="S13" s="43">
        <v>517</v>
      </c>
      <c r="T13" s="6">
        <v>5.75</v>
      </c>
      <c r="U13" s="11">
        <v>0</v>
      </c>
      <c r="V13" s="8"/>
      <c r="W13" s="6"/>
      <c r="X13" s="11">
        <v>0</v>
      </c>
      <c r="Y13" s="8"/>
      <c r="Z13" s="6"/>
      <c r="AA13" s="11">
        <v>0</v>
      </c>
      <c r="AB13" s="8"/>
      <c r="AC13" s="6"/>
      <c r="AD13" s="11">
        <v>0</v>
      </c>
      <c r="AE13" s="8"/>
      <c r="AF13" s="7"/>
      <c r="AG13" s="9">
        <f t="shared" si="1"/>
        <v>0</v>
      </c>
      <c r="AH13" s="46"/>
      <c r="AI13" s="86">
        <v>0</v>
      </c>
      <c r="AJ13" s="19">
        <v>615.97</v>
      </c>
      <c r="AK13" s="23">
        <v>123191</v>
      </c>
      <c r="AL13" s="152">
        <f t="shared" si="2"/>
        <v>5.0001217621417149E-3</v>
      </c>
      <c r="AM13" s="9">
        <v>0</v>
      </c>
      <c r="AN13" s="8"/>
      <c r="AO13" s="11"/>
      <c r="AP13" s="9">
        <v>0</v>
      </c>
      <c r="AQ13" s="8"/>
      <c r="AR13" s="6"/>
      <c r="AS13" s="10">
        <v>583.35</v>
      </c>
      <c r="AT13" s="12">
        <v>60</v>
      </c>
      <c r="AU13" s="7">
        <f t="shared" si="3"/>
        <v>9.7225000000000001</v>
      </c>
    </row>
    <row r="14" spans="1:47" x14ac:dyDescent="0.3">
      <c r="A14" s="192"/>
      <c r="B14" s="17" t="s">
        <v>10</v>
      </c>
      <c r="C14" s="19">
        <f t="shared" si="4"/>
        <v>8173.0499999999993</v>
      </c>
      <c r="D14" s="43">
        <v>515</v>
      </c>
      <c r="E14" s="7">
        <v>15.87</v>
      </c>
      <c r="F14" s="11">
        <v>0</v>
      </c>
      <c r="G14" s="8"/>
      <c r="H14" s="6"/>
      <c r="I14" s="11">
        <v>0</v>
      </c>
      <c r="J14" s="8"/>
      <c r="K14" s="6"/>
      <c r="L14" s="11">
        <v>0</v>
      </c>
      <c r="M14" s="8"/>
      <c r="N14" s="6"/>
      <c r="O14" s="11">
        <v>0</v>
      </c>
      <c r="P14" s="8"/>
      <c r="Q14" s="7"/>
      <c r="R14" s="9">
        <f t="shared" si="0"/>
        <v>2961.25</v>
      </c>
      <c r="S14" s="43">
        <v>515</v>
      </c>
      <c r="T14" s="6">
        <v>5.75</v>
      </c>
      <c r="U14" s="11">
        <v>0</v>
      </c>
      <c r="V14" s="8"/>
      <c r="W14" s="6"/>
      <c r="X14" s="11">
        <v>0</v>
      </c>
      <c r="Y14" s="8"/>
      <c r="Z14" s="6"/>
      <c r="AA14" s="11">
        <v>0</v>
      </c>
      <c r="AB14" s="8"/>
      <c r="AC14" s="6"/>
      <c r="AD14" s="11">
        <v>0</v>
      </c>
      <c r="AE14" s="8"/>
      <c r="AF14" s="7"/>
      <c r="AG14" s="9">
        <f t="shared" si="1"/>
        <v>0</v>
      </c>
      <c r="AH14" s="46"/>
      <c r="AI14" s="86">
        <v>0</v>
      </c>
      <c r="AJ14" s="19">
        <v>619.73</v>
      </c>
      <c r="AK14" s="23">
        <v>123945</v>
      </c>
      <c r="AL14" s="86">
        <f t="shared" si="2"/>
        <v>5.0000403404735971E-3</v>
      </c>
      <c r="AM14" s="9">
        <v>0</v>
      </c>
      <c r="AN14" s="8"/>
      <c r="AO14" s="11"/>
      <c r="AP14" s="9">
        <v>0</v>
      </c>
      <c r="AQ14" s="8"/>
      <c r="AR14" s="6"/>
      <c r="AS14" s="10">
        <v>583.35</v>
      </c>
      <c r="AT14" s="12">
        <v>60</v>
      </c>
      <c r="AU14" s="7">
        <f t="shared" si="3"/>
        <v>9.7225000000000001</v>
      </c>
    </row>
    <row r="15" spans="1:47" x14ac:dyDescent="0.3">
      <c r="A15" s="192"/>
      <c r="B15" s="17" t="s">
        <v>11</v>
      </c>
      <c r="C15" s="19">
        <f t="shared" si="4"/>
        <v>8141.3099999999995</v>
      </c>
      <c r="D15" s="43">
        <v>513</v>
      </c>
      <c r="E15" s="7">
        <v>15.87</v>
      </c>
      <c r="F15" s="11">
        <v>0</v>
      </c>
      <c r="G15" s="8"/>
      <c r="H15" s="6"/>
      <c r="I15" s="11">
        <v>0</v>
      </c>
      <c r="J15" s="8"/>
      <c r="K15" s="6"/>
      <c r="L15" s="11">
        <v>0</v>
      </c>
      <c r="M15" s="8"/>
      <c r="N15" s="6"/>
      <c r="O15" s="11">
        <v>0</v>
      </c>
      <c r="P15" s="8"/>
      <c r="Q15" s="7"/>
      <c r="R15" s="9">
        <f t="shared" si="0"/>
        <v>2949.75</v>
      </c>
      <c r="S15" s="43">
        <v>513</v>
      </c>
      <c r="T15" s="6">
        <v>5.75</v>
      </c>
      <c r="U15" s="11">
        <v>0</v>
      </c>
      <c r="V15" s="8"/>
      <c r="W15" s="6"/>
      <c r="X15" s="11">
        <v>0</v>
      </c>
      <c r="Y15" s="8"/>
      <c r="Z15" s="6"/>
      <c r="AA15" s="11">
        <v>0</v>
      </c>
      <c r="AB15" s="8"/>
      <c r="AC15" s="6"/>
      <c r="AD15" s="11">
        <v>0</v>
      </c>
      <c r="AE15" s="8"/>
      <c r="AF15" s="7"/>
      <c r="AG15" s="9">
        <f t="shared" si="1"/>
        <v>0</v>
      </c>
      <c r="AH15" s="46"/>
      <c r="AI15" s="86">
        <v>0</v>
      </c>
      <c r="AJ15" s="19">
        <v>540.21</v>
      </c>
      <c r="AK15" s="23">
        <v>108041</v>
      </c>
      <c r="AL15" s="86">
        <f t="shared" si="2"/>
        <v>5.0000462787275204E-3</v>
      </c>
      <c r="AM15" s="9">
        <v>0</v>
      </c>
      <c r="AN15" s="8"/>
      <c r="AO15" s="11"/>
      <c r="AP15" s="9">
        <v>0</v>
      </c>
      <c r="AQ15" s="8"/>
      <c r="AR15" s="6"/>
      <c r="AS15" s="10">
        <v>583.35</v>
      </c>
      <c r="AT15" s="12">
        <v>60</v>
      </c>
      <c r="AU15" s="7">
        <f t="shared" si="3"/>
        <v>9.7225000000000001</v>
      </c>
    </row>
    <row r="16" spans="1:47" x14ac:dyDescent="0.3">
      <c r="A16" s="192"/>
      <c r="B16" s="17" t="s">
        <v>12</v>
      </c>
      <c r="C16" s="19">
        <f t="shared" si="4"/>
        <v>8125.44</v>
      </c>
      <c r="D16" s="43">
        <v>512</v>
      </c>
      <c r="E16" s="7">
        <v>15.87</v>
      </c>
      <c r="F16" s="11">
        <v>0</v>
      </c>
      <c r="G16" s="8"/>
      <c r="H16" s="6"/>
      <c r="I16" s="11">
        <v>0</v>
      </c>
      <c r="J16" s="8"/>
      <c r="K16" s="6"/>
      <c r="L16" s="11">
        <v>0</v>
      </c>
      <c r="M16" s="8"/>
      <c r="N16" s="6"/>
      <c r="O16" s="11">
        <v>0</v>
      </c>
      <c r="P16" s="8"/>
      <c r="Q16" s="7"/>
      <c r="R16" s="9">
        <f t="shared" si="0"/>
        <v>2944</v>
      </c>
      <c r="S16" s="43">
        <v>512</v>
      </c>
      <c r="T16" s="6">
        <v>5.75</v>
      </c>
      <c r="U16" s="11">
        <v>0</v>
      </c>
      <c r="V16" s="8"/>
      <c r="W16" s="6"/>
      <c r="X16" s="11">
        <v>0</v>
      </c>
      <c r="Y16" s="8"/>
      <c r="Z16" s="6"/>
      <c r="AA16" s="11">
        <v>0</v>
      </c>
      <c r="AB16" s="8"/>
      <c r="AC16" s="6"/>
      <c r="AD16" s="11">
        <v>0</v>
      </c>
      <c r="AE16" s="8"/>
      <c r="AF16" s="7"/>
      <c r="AG16" s="9">
        <f t="shared" si="1"/>
        <v>0</v>
      </c>
      <c r="AH16" s="46"/>
      <c r="AI16" s="86">
        <v>0</v>
      </c>
      <c r="AJ16" s="19">
        <v>461.48</v>
      </c>
      <c r="AK16" s="23">
        <v>92294</v>
      </c>
      <c r="AL16" s="86">
        <f t="shared" si="2"/>
        <v>5.0001083494051616E-3</v>
      </c>
      <c r="AM16" s="9">
        <v>0</v>
      </c>
      <c r="AN16" s="8"/>
      <c r="AO16" s="11"/>
      <c r="AP16" s="178">
        <v>581.1</v>
      </c>
      <c r="AQ16" s="172">
        <v>106116</v>
      </c>
      <c r="AR16" s="179">
        <f>AP16/AQ16</f>
        <v>5.4760827773380075E-3</v>
      </c>
      <c r="AS16" s="10">
        <v>583.35</v>
      </c>
      <c r="AT16" s="12">
        <v>60</v>
      </c>
      <c r="AU16" s="7">
        <f t="shared" si="3"/>
        <v>9.7225000000000001</v>
      </c>
    </row>
    <row r="17" spans="1:47" x14ac:dyDescent="0.3">
      <c r="A17" s="192"/>
      <c r="B17" s="17" t="s">
        <v>13</v>
      </c>
      <c r="C17" s="19">
        <f t="shared" ref="C17:C22" si="5">D17*E17</f>
        <v>8093.7</v>
      </c>
      <c r="D17" s="48">
        <v>510</v>
      </c>
      <c r="E17" s="7">
        <v>15.87</v>
      </c>
      <c r="F17" s="11">
        <v>0</v>
      </c>
      <c r="G17" s="8"/>
      <c r="H17" s="6"/>
      <c r="I17" s="11">
        <v>0</v>
      </c>
      <c r="J17" s="8"/>
      <c r="K17" s="6"/>
      <c r="L17" s="11">
        <v>0</v>
      </c>
      <c r="M17" s="8"/>
      <c r="N17" s="6"/>
      <c r="O17" s="11">
        <v>0</v>
      </c>
      <c r="P17" s="8"/>
      <c r="Q17" s="7"/>
      <c r="R17" s="9">
        <f t="shared" ref="R17:R22" si="6">S17*T17</f>
        <v>2932.5</v>
      </c>
      <c r="S17" s="48">
        <v>510</v>
      </c>
      <c r="T17" s="6">
        <v>5.75</v>
      </c>
      <c r="U17" s="11">
        <v>0</v>
      </c>
      <c r="V17" s="8"/>
      <c r="W17" s="6"/>
      <c r="X17" s="11">
        <v>0</v>
      </c>
      <c r="Y17" s="8"/>
      <c r="Z17" s="6"/>
      <c r="AA17" s="11">
        <v>0</v>
      </c>
      <c r="AB17" s="8"/>
      <c r="AC17" s="6"/>
      <c r="AD17" s="11">
        <v>0</v>
      </c>
      <c r="AE17" s="8"/>
      <c r="AF17" s="7"/>
      <c r="AG17" s="9">
        <f t="shared" ref="AG17:AG22" si="7">AH17*AI17</f>
        <v>0</v>
      </c>
      <c r="AH17" s="47"/>
      <c r="AI17" s="86">
        <v>0</v>
      </c>
      <c r="AJ17" s="19">
        <v>397.93</v>
      </c>
      <c r="AK17" s="23">
        <v>96417</v>
      </c>
      <c r="AL17" s="86">
        <f t="shared" ref="AL17:AL22" si="8">AJ17/AK17</f>
        <v>4.1271767426906041E-3</v>
      </c>
      <c r="AM17" s="9">
        <v>0</v>
      </c>
      <c r="AN17" s="8"/>
      <c r="AO17" s="11"/>
      <c r="AP17" s="9">
        <v>0</v>
      </c>
      <c r="AQ17" s="8"/>
      <c r="AR17" s="6"/>
      <c r="AS17" s="10">
        <v>589.88</v>
      </c>
      <c r="AT17" s="12">
        <v>60</v>
      </c>
      <c r="AU17" s="7">
        <f t="shared" ref="AU17:AU29" si="9">AS17/AT17</f>
        <v>9.8313333333333333</v>
      </c>
    </row>
    <row r="18" spans="1:47" x14ac:dyDescent="0.3">
      <c r="A18" s="192"/>
      <c r="B18" s="17" t="s">
        <v>14</v>
      </c>
      <c r="C18" s="19">
        <f t="shared" si="5"/>
        <v>8014.3499999999995</v>
      </c>
      <c r="D18" s="48">
        <v>505</v>
      </c>
      <c r="E18" s="7">
        <v>15.87</v>
      </c>
      <c r="F18" s="11">
        <v>0</v>
      </c>
      <c r="G18" s="8"/>
      <c r="H18" s="6"/>
      <c r="I18" s="11">
        <v>0</v>
      </c>
      <c r="J18" s="8"/>
      <c r="K18" s="6"/>
      <c r="L18" s="11">
        <v>0</v>
      </c>
      <c r="M18" s="8"/>
      <c r="N18" s="6"/>
      <c r="O18" s="11">
        <v>0</v>
      </c>
      <c r="P18" s="8"/>
      <c r="Q18" s="7"/>
      <c r="R18" s="9">
        <f t="shared" si="6"/>
        <v>2903.75</v>
      </c>
      <c r="S18" s="48">
        <v>505</v>
      </c>
      <c r="T18" s="6">
        <v>5.75</v>
      </c>
      <c r="U18" s="11">
        <v>0</v>
      </c>
      <c r="V18" s="8"/>
      <c r="W18" s="6"/>
      <c r="X18" s="11">
        <v>0</v>
      </c>
      <c r="Y18" s="8"/>
      <c r="Z18" s="6"/>
      <c r="AA18" s="11">
        <v>0</v>
      </c>
      <c r="AB18" s="8"/>
      <c r="AC18" s="6"/>
      <c r="AD18" s="11">
        <v>0</v>
      </c>
      <c r="AE18" s="8"/>
      <c r="AF18" s="7"/>
      <c r="AG18" s="9">
        <f t="shared" si="7"/>
        <v>0</v>
      </c>
      <c r="AH18" s="47"/>
      <c r="AI18" s="86">
        <v>0</v>
      </c>
      <c r="AJ18" s="19">
        <v>383.85</v>
      </c>
      <c r="AK18" s="23">
        <v>107609</v>
      </c>
      <c r="AL18" s="86">
        <f t="shared" si="8"/>
        <v>3.567080820377478E-3</v>
      </c>
      <c r="AM18" s="9">
        <v>0</v>
      </c>
      <c r="AN18" s="8"/>
      <c r="AO18" s="11"/>
      <c r="AP18" s="9">
        <v>0</v>
      </c>
      <c r="AQ18" s="8"/>
      <c r="AR18" s="6"/>
      <c r="AS18" s="10">
        <v>589.88</v>
      </c>
      <c r="AT18" s="12">
        <v>60</v>
      </c>
      <c r="AU18" s="7">
        <f t="shared" si="9"/>
        <v>9.8313333333333333</v>
      </c>
    </row>
    <row r="19" spans="1:47" x14ac:dyDescent="0.3">
      <c r="A19" s="192"/>
      <c r="B19" s="17" t="s">
        <v>15</v>
      </c>
      <c r="C19" s="19">
        <f t="shared" si="5"/>
        <v>8014.3499999999995</v>
      </c>
      <c r="D19" s="48">
        <v>505</v>
      </c>
      <c r="E19" s="7">
        <v>15.87</v>
      </c>
      <c r="F19" s="11">
        <v>0</v>
      </c>
      <c r="G19" s="8"/>
      <c r="H19" s="6"/>
      <c r="I19" s="11">
        <v>0</v>
      </c>
      <c r="J19" s="8"/>
      <c r="K19" s="6"/>
      <c r="L19" s="11">
        <v>0</v>
      </c>
      <c r="M19" s="8"/>
      <c r="N19" s="6"/>
      <c r="O19" s="11">
        <v>0</v>
      </c>
      <c r="P19" s="8"/>
      <c r="Q19" s="7"/>
      <c r="R19" s="9">
        <f t="shared" si="6"/>
        <v>2903.75</v>
      </c>
      <c r="S19" s="48">
        <v>505</v>
      </c>
      <c r="T19" s="6">
        <v>5.75</v>
      </c>
      <c r="U19" s="11">
        <v>0</v>
      </c>
      <c r="V19" s="8"/>
      <c r="W19" s="6"/>
      <c r="X19" s="11">
        <v>0</v>
      </c>
      <c r="Y19" s="8"/>
      <c r="Z19" s="6"/>
      <c r="AA19" s="11">
        <v>0</v>
      </c>
      <c r="AB19" s="8"/>
      <c r="AC19" s="6"/>
      <c r="AD19" s="11">
        <v>0</v>
      </c>
      <c r="AE19" s="8"/>
      <c r="AF19" s="7"/>
      <c r="AG19" s="9">
        <f t="shared" si="7"/>
        <v>0</v>
      </c>
      <c r="AH19" s="47"/>
      <c r="AI19" s="86">
        <v>0</v>
      </c>
      <c r="AJ19" s="19">
        <v>371.5</v>
      </c>
      <c r="AK19" s="170">
        <v>104150</v>
      </c>
      <c r="AL19" s="86">
        <f t="shared" si="8"/>
        <v>3.5669707153144505E-3</v>
      </c>
      <c r="AM19" s="9">
        <v>0</v>
      </c>
      <c r="AN19" s="8"/>
      <c r="AO19" s="11"/>
      <c r="AP19" s="9">
        <v>0</v>
      </c>
      <c r="AQ19" s="8"/>
      <c r="AR19" s="6"/>
      <c r="AS19" s="10">
        <v>589.88</v>
      </c>
      <c r="AT19" s="12">
        <v>60</v>
      </c>
      <c r="AU19" s="7">
        <f t="shared" si="9"/>
        <v>9.8313333333333333</v>
      </c>
    </row>
    <row r="20" spans="1:47" x14ac:dyDescent="0.3">
      <c r="A20" s="192"/>
      <c r="B20" s="17" t="s">
        <v>16</v>
      </c>
      <c r="C20" s="19">
        <f t="shared" si="5"/>
        <v>8030.2199999999993</v>
      </c>
      <c r="D20" s="48">
        <v>506</v>
      </c>
      <c r="E20" s="7">
        <v>15.87</v>
      </c>
      <c r="F20" s="11">
        <v>0</v>
      </c>
      <c r="G20" s="8"/>
      <c r="H20" s="6"/>
      <c r="I20" s="11">
        <v>0</v>
      </c>
      <c r="J20" s="8"/>
      <c r="K20" s="6"/>
      <c r="L20" s="11">
        <v>0</v>
      </c>
      <c r="M20" s="8"/>
      <c r="N20" s="6"/>
      <c r="O20" s="11">
        <v>0</v>
      </c>
      <c r="P20" s="8"/>
      <c r="Q20" s="7"/>
      <c r="R20" s="9">
        <f t="shared" si="6"/>
        <v>2909.5</v>
      </c>
      <c r="S20" s="48">
        <v>506</v>
      </c>
      <c r="T20" s="6">
        <v>5.75</v>
      </c>
      <c r="U20" s="11">
        <v>0</v>
      </c>
      <c r="V20" s="8"/>
      <c r="W20" s="6"/>
      <c r="X20" s="11">
        <v>0</v>
      </c>
      <c r="Y20" s="8"/>
      <c r="Z20" s="6"/>
      <c r="AA20" s="11">
        <v>0</v>
      </c>
      <c r="AB20" s="8"/>
      <c r="AC20" s="6"/>
      <c r="AD20" s="11">
        <v>0</v>
      </c>
      <c r="AE20" s="8"/>
      <c r="AF20" s="7"/>
      <c r="AG20" s="9">
        <f t="shared" si="7"/>
        <v>0</v>
      </c>
      <c r="AH20" s="47"/>
      <c r="AI20" s="86">
        <v>0</v>
      </c>
      <c r="AJ20" s="19">
        <v>349.27000000000004</v>
      </c>
      <c r="AK20" s="170">
        <v>97915</v>
      </c>
      <c r="AL20" s="86">
        <f t="shared" si="8"/>
        <v>3.5670734821018233E-3</v>
      </c>
      <c r="AM20" s="9">
        <v>0</v>
      </c>
      <c r="AN20" s="8"/>
      <c r="AO20" s="11"/>
      <c r="AP20" s="9">
        <v>0</v>
      </c>
      <c r="AQ20" s="8"/>
      <c r="AR20" s="6"/>
      <c r="AS20" s="10">
        <v>589.88</v>
      </c>
      <c r="AT20" s="12">
        <v>60</v>
      </c>
      <c r="AU20" s="7">
        <f t="shared" si="9"/>
        <v>9.8313333333333333</v>
      </c>
    </row>
    <row r="21" spans="1:47" x14ac:dyDescent="0.3">
      <c r="A21" s="192"/>
      <c r="B21" s="17" t="s">
        <v>17</v>
      </c>
      <c r="C21" s="19">
        <f t="shared" si="5"/>
        <v>8061.96</v>
      </c>
      <c r="D21" s="48">
        <v>508</v>
      </c>
      <c r="E21" s="7">
        <v>15.87</v>
      </c>
      <c r="F21" s="11">
        <v>0</v>
      </c>
      <c r="G21" s="8"/>
      <c r="H21" s="6"/>
      <c r="I21" s="11">
        <v>0</v>
      </c>
      <c r="J21" s="8"/>
      <c r="K21" s="6"/>
      <c r="L21" s="11">
        <v>0</v>
      </c>
      <c r="M21" s="8"/>
      <c r="N21" s="6"/>
      <c r="O21" s="11">
        <v>0</v>
      </c>
      <c r="P21" s="8"/>
      <c r="Q21" s="7"/>
      <c r="R21" s="9">
        <f t="shared" si="6"/>
        <v>2921</v>
      </c>
      <c r="S21" s="48">
        <v>508</v>
      </c>
      <c r="T21" s="6">
        <v>5.75</v>
      </c>
      <c r="U21" s="11">
        <v>0</v>
      </c>
      <c r="V21" s="8"/>
      <c r="W21" s="6"/>
      <c r="X21" s="11">
        <v>0</v>
      </c>
      <c r="Y21" s="8"/>
      <c r="Z21" s="6"/>
      <c r="AA21" s="11">
        <v>0</v>
      </c>
      <c r="AB21" s="8"/>
      <c r="AC21" s="6"/>
      <c r="AD21" s="11">
        <v>0</v>
      </c>
      <c r="AE21" s="8"/>
      <c r="AF21" s="7"/>
      <c r="AG21" s="9">
        <f t="shared" si="7"/>
        <v>0</v>
      </c>
      <c r="AH21" s="47"/>
      <c r="AI21" s="86">
        <v>0</v>
      </c>
      <c r="AJ21" s="19">
        <v>385.71000000000004</v>
      </c>
      <c r="AK21" s="170">
        <v>108135</v>
      </c>
      <c r="AL21" s="86">
        <f t="shared" si="8"/>
        <v>3.5669302261062564E-3</v>
      </c>
      <c r="AM21" s="9">
        <v>0</v>
      </c>
      <c r="AN21" s="8"/>
      <c r="AO21" s="11"/>
      <c r="AP21" s="9">
        <v>0</v>
      </c>
      <c r="AQ21" s="8"/>
      <c r="AR21" s="6"/>
      <c r="AS21" s="10">
        <v>589.88</v>
      </c>
      <c r="AT21" s="12">
        <v>60</v>
      </c>
      <c r="AU21" s="7">
        <f t="shared" si="9"/>
        <v>9.8313333333333333</v>
      </c>
    </row>
    <row r="22" spans="1:47" x14ac:dyDescent="0.3">
      <c r="A22" s="192"/>
      <c r="B22" s="17" t="s">
        <v>18</v>
      </c>
      <c r="C22" s="19">
        <f t="shared" si="5"/>
        <v>8077.83</v>
      </c>
      <c r="D22" s="48">
        <v>509</v>
      </c>
      <c r="E22" s="7">
        <v>15.87</v>
      </c>
      <c r="F22" s="11">
        <v>0</v>
      </c>
      <c r="G22" s="8"/>
      <c r="H22" s="6"/>
      <c r="I22" s="11">
        <v>0</v>
      </c>
      <c r="J22" s="8"/>
      <c r="K22" s="6"/>
      <c r="L22" s="11">
        <v>0</v>
      </c>
      <c r="M22" s="8"/>
      <c r="N22" s="6"/>
      <c r="O22" s="11">
        <v>0</v>
      </c>
      <c r="P22" s="8"/>
      <c r="Q22" s="7"/>
      <c r="R22" s="9">
        <f t="shared" si="6"/>
        <v>2926.75</v>
      </c>
      <c r="S22" s="48">
        <v>509</v>
      </c>
      <c r="T22" s="6">
        <v>5.75</v>
      </c>
      <c r="U22" s="11">
        <v>0</v>
      </c>
      <c r="V22" s="8"/>
      <c r="W22" s="6"/>
      <c r="X22" s="11">
        <v>0</v>
      </c>
      <c r="Y22" s="8"/>
      <c r="Z22" s="6"/>
      <c r="AA22" s="11">
        <v>0</v>
      </c>
      <c r="AB22" s="8"/>
      <c r="AC22" s="6"/>
      <c r="AD22" s="11">
        <v>0</v>
      </c>
      <c r="AE22" s="8"/>
      <c r="AF22" s="7"/>
      <c r="AG22" s="9">
        <f t="shared" si="7"/>
        <v>0</v>
      </c>
      <c r="AH22" s="78"/>
      <c r="AI22" s="86">
        <v>0</v>
      </c>
      <c r="AJ22" s="158">
        <v>314.26000000000005</v>
      </c>
      <c r="AK22" s="307">
        <v>88102</v>
      </c>
      <c r="AL22" s="152">
        <f t="shared" si="8"/>
        <v>3.5670018841797014E-3</v>
      </c>
      <c r="AM22" s="9">
        <v>0</v>
      </c>
      <c r="AN22" s="8"/>
      <c r="AO22" s="11"/>
      <c r="AP22" s="9">
        <v>0</v>
      </c>
      <c r="AQ22" s="8"/>
      <c r="AR22" s="6"/>
      <c r="AS22" s="10">
        <v>589.88</v>
      </c>
      <c r="AT22" s="12">
        <v>60</v>
      </c>
      <c r="AU22" s="7">
        <f t="shared" si="9"/>
        <v>9.8313333333333333</v>
      </c>
    </row>
    <row r="23" spans="1:47" s="26" customFormat="1" x14ac:dyDescent="0.3">
      <c r="A23" s="193"/>
      <c r="B23" s="49" t="s">
        <v>64</v>
      </c>
      <c r="C23" s="50">
        <f>SUM(C11:C22)</f>
        <v>97410.06</v>
      </c>
      <c r="D23" s="265" t="s">
        <v>32</v>
      </c>
      <c r="E23" s="249"/>
      <c r="F23" s="51">
        <f>SUM(F11:F22)</f>
        <v>0</v>
      </c>
      <c r="G23" s="249" t="s">
        <v>32</v>
      </c>
      <c r="H23" s="250"/>
      <c r="I23" s="51">
        <f>SUM(I11:I22)</f>
        <v>0</v>
      </c>
      <c r="J23" s="249" t="s">
        <v>32</v>
      </c>
      <c r="K23" s="250"/>
      <c r="L23" s="51">
        <f>SUM(L11:L22)</f>
        <v>0</v>
      </c>
      <c r="M23" s="249" t="s">
        <v>32</v>
      </c>
      <c r="N23" s="250"/>
      <c r="O23" s="51">
        <f>SUM(O11:O22)</f>
        <v>0</v>
      </c>
      <c r="P23" s="249"/>
      <c r="Q23" s="266"/>
      <c r="R23" s="52">
        <f>SUM(R11:R22)</f>
        <v>35293.5</v>
      </c>
      <c r="S23" s="265" t="s">
        <v>32</v>
      </c>
      <c r="T23" s="265"/>
      <c r="U23" s="51">
        <f>SUM(U11:U22)</f>
        <v>0</v>
      </c>
      <c r="V23" s="249" t="s">
        <v>32</v>
      </c>
      <c r="W23" s="250"/>
      <c r="X23" s="51">
        <f>SUM(X11:X22)</f>
        <v>0</v>
      </c>
      <c r="Y23" s="249" t="s">
        <v>32</v>
      </c>
      <c r="Z23" s="250"/>
      <c r="AA23" s="51">
        <f>SUM(AA11:AA22)</f>
        <v>0</v>
      </c>
      <c r="AB23" s="249" t="s">
        <v>32</v>
      </c>
      <c r="AC23" s="250"/>
      <c r="AD23" s="51">
        <f>SUM(AD11:AD22)</f>
        <v>0</v>
      </c>
      <c r="AE23" s="249"/>
      <c r="AF23" s="266"/>
      <c r="AG23" s="50">
        <f>SUM(AG11:AG22)</f>
        <v>0</v>
      </c>
      <c r="AH23" s="301" t="s">
        <v>32</v>
      </c>
      <c r="AI23" s="265"/>
      <c r="AJ23" s="141">
        <f>SUM(AJ11:AJ22)</f>
        <v>7017.4850000000015</v>
      </c>
      <c r="AK23" s="276" t="s">
        <v>32</v>
      </c>
      <c r="AL23" s="312"/>
      <c r="AM23" s="150">
        <f>SUM(AM11:AM22)</f>
        <v>0</v>
      </c>
      <c r="AN23" s="249" t="s">
        <v>32</v>
      </c>
      <c r="AO23" s="275"/>
      <c r="AP23" s="150">
        <f>SUM(AP11:AP22)</f>
        <v>581.1</v>
      </c>
      <c r="AQ23" s="249" t="s">
        <v>32</v>
      </c>
      <c r="AR23" s="250"/>
      <c r="AS23" s="55">
        <f>SUM(AS11:AS22)</f>
        <v>7039.38</v>
      </c>
      <c r="AT23" s="265" t="s">
        <v>32</v>
      </c>
      <c r="AU23" s="249"/>
    </row>
    <row r="24" spans="1:47" ht="15" customHeight="1" x14ac:dyDescent="0.3">
      <c r="A24" s="191">
        <v>2018</v>
      </c>
      <c r="B24" s="42" t="s">
        <v>7</v>
      </c>
      <c r="C24" s="19">
        <f>D24*E24</f>
        <v>8077.83</v>
      </c>
      <c r="D24" s="43">
        <v>509</v>
      </c>
      <c r="E24" s="7">
        <v>15.87</v>
      </c>
      <c r="F24" s="11">
        <v>0</v>
      </c>
      <c r="G24" s="8"/>
      <c r="H24" s="6"/>
      <c r="I24" s="11">
        <v>0</v>
      </c>
      <c r="J24" s="8"/>
      <c r="K24" s="6"/>
      <c r="L24" s="11">
        <v>0</v>
      </c>
      <c r="M24" s="8"/>
      <c r="N24" s="6"/>
      <c r="O24" s="11">
        <v>0</v>
      </c>
      <c r="P24" s="8"/>
      <c r="Q24" s="7"/>
      <c r="R24" s="9">
        <f t="shared" ref="R24:R29" si="10">S24*T24</f>
        <v>2926.75</v>
      </c>
      <c r="S24" s="43">
        <v>509</v>
      </c>
      <c r="T24" s="6">
        <v>5.75</v>
      </c>
      <c r="U24" s="11">
        <v>0</v>
      </c>
      <c r="V24" s="8"/>
      <c r="W24" s="6"/>
      <c r="X24" s="11">
        <v>0</v>
      </c>
      <c r="Y24" s="8"/>
      <c r="Z24" s="6"/>
      <c r="AA24" s="11">
        <v>0</v>
      </c>
      <c r="AB24" s="8"/>
      <c r="AC24" s="6"/>
      <c r="AD24" s="11">
        <v>0</v>
      </c>
      <c r="AE24" s="8"/>
      <c r="AF24" s="7"/>
      <c r="AG24" s="9">
        <f t="shared" ref="AG24:AG29" si="11">AH24*AI24</f>
        <v>0</v>
      </c>
      <c r="AH24" s="77"/>
      <c r="AI24" s="86">
        <v>0</v>
      </c>
      <c r="AJ24" s="304">
        <v>38.380000000000003</v>
      </c>
      <c r="AK24" s="310">
        <v>10763</v>
      </c>
      <c r="AL24" s="152">
        <f t="shared" ref="AL24:AL29" si="12">AJ24/AK24</f>
        <v>3.5659202824491316E-3</v>
      </c>
      <c r="AM24" s="9">
        <v>0</v>
      </c>
      <c r="AN24" s="8"/>
      <c r="AO24" s="11"/>
      <c r="AP24" s="9">
        <v>0</v>
      </c>
      <c r="AQ24" s="8"/>
      <c r="AR24" s="6"/>
      <c r="AS24" s="10">
        <v>589.88</v>
      </c>
      <c r="AT24" s="12">
        <v>60</v>
      </c>
      <c r="AU24" s="7">
        <f t="shared" si="9"/>
        <v>9.8313333333333333</v>
      </c>
    </row>
    <row r="25" spans="1:47" x14ac:dyDescent="0.3">
      <c r="A25" s="192"/>
      <c r="B25" s="17" t="s">
        <v>8</v>
      </c>
      <c r="C25" s="19">
        <f t="shared" ref="C25:C29" si="13">D25*E25</f>
        <v>8061.96</v>
      </c>
      <c r="D25" s="43">
        <v>508</v>
      </c>
      <c r="E25" s="7">
        <v>15.87</v>
      </c>
      <c r="F25" s="11">
        <v>0</v>
      </c>
      <c r="G25" s="8"/>
      <c r="H25" s="6"/>
      <c r="I25" s="11">
        <v>0</v>
      </c>
      <c r="J25" s="8"/>
      <c r="K25" s="6"/>
      <c r="L25" s="11">
        <v>0</v>
      </c>
      <c r="M25" s="8"/>
      <c r="N25" s="6"/>
      <c r="O25" s="11">
        <v>0</v>
      </c>
      <c r="P25" s="8"/>
      <c r="Q25" s="7"/>
      <c r="R25" s="9">
        <f t="shared" si="10"/>
        <v>2921</v>
      </c>
      <c r="S25" s="43">
        <v>508</v>
      </c>
      <c r="T25" s="6">
        <v>5.75</v>
      </c>
      <c r="U25" s="11">
        <v>0</v>
      </c>
      <c r="V25" s="8"/>
      <c r="W25" s="6"/>
      <c r="X25" s="11">
        <v>0</v>
      </c>
      <c r="Y25" s="8"/>
      <c r="Z25" s="6"/>
      <c r="AA25" s="11">
        <v>0</v>
      </c>
      <c r="AB25" s="8"/>
      <c r="AC25" s="6"/>
      <c r="AD25" s="11">
        <v>0</v>
      </c>
      <c r="AE25" s="8"/>
      <c r="AF25" s="7"/>
      <c r="AG25" s="9">
        <f t="shared" si="11"/>
        <v>0</v>
      </c>
      <c r="AH25" s="46"/>
      <c r="AI25" s="86">
        <v>0</v>
      </c>
      <c r="AJ25" s="129">
        <v>70.260000000000005</v>
      </c>
      <c r="AK25" s="169">
        <v>19696</v>
      </c>
      <c r="AL25" s="152">
        <f t="shared" si="12"/>
        <v>3.5672217709179529E-3</v>
      </c>
      <c r="AM25" s="9">
        <v>0</v>
      </c>
      <c r="AN25" s="8"/>
      <c r="AO25" s="11"/>
      <c r="AP25" s="9">
        <v>0</v>
      </c>
      <c r="AQ25" s="8"/>
      <c r="AR25" s="6"/>
      <c r="AS25" s="10">
        <v>692.4</v>
      </c>
      <c r="AT25" s="12">
        <v>72</v>
      </c>
      <c r="AU25" s="7">
        <f t="shared" si="9"/>
        <v>9.6166666666666671</v>
      </c>
    </row>
    <row r="26" spans="1:47" x14ac:dyDescent="0.3">
      <c r="A26" s="192"/>
      <c r="B26" s="17" t="s">
        <v>9</v>
      </c>
      <c r="C26" s="19">
        <f t="shared" si="13"/>
        <v>8030.2199999999993</v>
      </c>
      <c r="D26" s="43">
        <v>506</v>
      </c>
      <c r="E26" s="7">
        <v>15.87</v>
      </c>
      <c r="F26" s="11">
        <v>0</v>
      </c>
      <c r="G26" s="8"/>
      <c r="H26" s="6"/>
      <c r="I26" s="11">
        <v>0</v>
      </c>
      <c r="J26" s="8"/>
      <c r="K26" s="6"/>
      <c r="L26" s="11">
        <v>0</v>
      </c>
      <c r="M26" s="8"/>
      <c r="N26" s="6"/>
      <c r="O26" s="11">
        <v>0</v>
      </c>
      <c r="P26" s="8"/>
      <c r="Q26" s="7"/>
      <c r="R26" s="9">
        <f t="shared" si="10"/>
        <v>2909.5</v>
      </c>
      <c r="S26" s="43">
        <v>506</v>
      </c>
      <c r="T26" s="6">
        <v>5.75</v>
      </c>
      <c r="U26" s="11">
        <v>0</v>
      </c>
      <c r="V26" s="8"/>
      <c r="W26" s="6"/>
      <c r="X26" s="11">
        <v>0</v>
      </c>
      <c r="Y26" s="8"/>
      <c r="Z26" s="6"/>
      <c r="AA26" s="11">
        <v>0</v>
      </c>
      <c r="AB26" s="8"/>
      <c r="AC26" s="6"/>
      <c r="AD26" s="11">
        <v>0</v>
      </c>
      <c r="AE26" s="8"/>
      <c r="AF26" s="7"/>
      <c r="AG26" s="9">
        <f t="shared" si="11"/>
        <v>0</v>
      </c>
      <c r="AH26" s="46"/>
      <c r="AI26" s="86">
        <v>0</v>
      </c>
      <c r="AJ26" s="129">
        <v>59.900000000000006</v>
      </c>
      <c r="AK26" s="169">
        <v>16794</v>
      </c>
      <c r="AL26" s="152">
        <f t="shared" si="12"/>
        <v>3.5667500297725382E-3</v>
      </c>
      <c r="AM26" s="9">
        <v>0</v>
      </c>
      <c r="AN26" s="8"/>
      <c r="AO26" s="11"/>
      <c r="AP26" s="9">
        <v>0</v>
      </c>
      <c r="AQ26" s="8"/>
      <c r="AR26" s="6"/>
      <c r="AS26" s="10">
        <v>692.4</v>
      </c>
      <c r="AT26" s="12">
        <v>72</v>
      </c>
      <c r="AU26" s="7">
        <f t="shared" si="9"/>
        <v>9.6166666666666671</v>
      </c>
    </row>
    <row r="27" spans="1:47" x14ac:dyDescent="0.3">
      <c r="A27" s="192"/>
      <c r="B27" s="17" t="s">
        <v>10</v>
      </c>
      <c r="C27" s="19">
        <f t="shared" si="13"/>
        <v>7982.61</v>
      </c>
      <c r="D27" s="43">
        <v>503</v>
      </c>
      <c r="E27" s="7">
        <v>15.87</v>
      </c>
      <c r="F27" s="11">
        <v>0</v>
      </c>
      <c r="G27" s="8"/>
      <c r="H27" s="6"/>
      <c r="I27" s="11">
        <v>0</v>
      </c>
      <c r="J27" s="8"/>
      <c r="K27" s="6"/>
      <c r="L27" s="11">
        <v>0</v>
      </c>
      <c r="M27" s="8"/>
      <c r="N27" s="6"/>
      <c r="O27" s="11">
        <v>0</v>
      </c>
      <c r="P27" s="8"/>
      <c r="Q27" s="7"/>
      <c r="R27" s="9">
        <f t="shared" si="10"/>
        <v>2892.25</v>
      </c>
      <c r="S27" s="43">
        <v>503</v>
      </c>
      <c r="T27" s="6">
        <v>5.75</v>
      </c>
      <c r="U27" s="11">
        <v>0</v>
      </c>
      <c r="V27" s="8"/>
      <c r="W27" s="6"/>
      <c r="X27" s="11">
        <v>0</v>
      </c>
      <c r="Y27" s="8"/>
      <c r="Z27" s="6"/>
      <c r="AA27" s="11">
        <v>0</v>
      </c>
      <c r="AB27" s="8"/>
      <c r="AC27" s="6"/>
      <c r="AD27" s="11">
        <v>0</v>
      </c>
      <c r="AE27" s="8"/>
      <c r="AF27" s="7"/>
      <c r="AG27" s="9">
        <f t="shared" si="11"/>
        <v>0</v>
      </c>
      <c r="AH27" s="46"/>
      <c r="AI27" s="86">
        <v>0</v>
      </c>
      <c r="AJ27" s="129">
        <v>85.95</v>
      </c>
      <c r="AK27" s="169">
        <v>24097</v>
      </c>
      <c r="AL27" s="152">
        <f t="shared" si="12"/>
        <v>3.5668340457318337E-3</v>
      </c>
      <c r="AM27" s="9">
        <v>0</v>
      </c>
      <c r="AN27" s="8"/>
      <c r="AO27" s="11"/>
      <c r="AP27" s="9">
        <v>0</v>
      </c>
      <c r="AQ27" s="8"/>
      <c r="AR27" s="6"/>
      <c r="AS27" s="10">
        <v>692.4</v>
      </c>
      <c r="AT27" s="12">
        <v>72</v>
      </c>
      <c r="AU27" s="7">
        <f t="shared" si="9"/>
        <v>9.6166666666666671</v>
      </c>
    </row>
    <row r="28" spans="1:47" x14ac:dyDescent="0.3">
      <c r="A28" s="192"/>
      <c r="B28" s="17" t="s">
        <v>11</v>
      </c>
      <c r="C28" s="19">
        <f t="shared" si="13"/>
        <v>7839.78</v>
      </c>
      <c r="D28" s="43">
        <v>494</v>
      </c>
      <c r="E28" s="7">
        <v>15.87</v>
      </c>
      <c r="F28" s="11">
        <v>0</v>
      </c>
      <c r="G28" s="8"/>
      <c r="H28" s="6"/>
      <c r="I28" s="11">
        <v>0</v>
      </c>
      <c r="J28" s="8"/>
      <c r="K28" s="6"/>
      <c r="L28" s="11">
        <v>0</v>
      </c>
      <c r="M28" s="8"/>
      <c r="N28" s="6"/>
      <c r="O28" s="11">
        <v>0</v>
      </c>
      <c r="P28" s="8"/>
      <c r="Q28" s="7"/>
      <c r="R28" s="9">
        <f t="shared" si="10"/>
        <v>2840.5</v>
      </c>
      <c r="S28" s="43">
        <v>494</v>
      </c>
      <c r="T28" s="6">
        <v>5.75</v>
      </c>
      <c r="U28" s="11">
        <v>0</v>
      </c>
      <c r="V28" s="8"/>
      <c r="W28" s="6"/>
      <c r="X28" s="11">
        <v>0</v>
      </c>
      <c r="Y28" s="8"/>
      <c r="Z28" s="6"/>
      <c r="AA28" s="11">
        <v>0</v>
      </c>
      <c r="AB28" s="8"/>
      <c r="AC28" s="6"/>
      <c r="AD28" s="11">
        <v>0</v>
      </c>
      <c r="AE28" s="8"/>
      <c r="AF28" s="7"/>
      <c r="AG28" s="9">
        <f t="shared" si="11"/>
        <v>0</v>
      </c>
      <c r="AH28" s="46"/>
      <c r="AI28" s="86">
        <v>0</v>
      </c>
      <c r="AJ28" s="129">
        <v>73.509999999999991</v>
      </c>
      <c r="AK28" s="169">
        <v>20608</v>
      </c>
      <c r="AL28" s="152">
        <f t="shared" si="12"/>
        <v>3.5670613354037263E-3</v>
      </c>
      <c r="AM28" s="9">
        <v>0</v>
      </c>
      <c r="AN28" s="8"/>
      <c r="AO28" s="11"/>
      <c r="AP28" s="9">
        <v>0</v>
      </c>
      <c r="AQ28" s="8"/>
      <c r="AR28" s="6"/>
      <c r="AS28" s="10">
        <v>692.4</v>
      </c>
      <c r="AT28" s="12">
        <v>72</v>
      </c>
      <c r="AU28" s="7">
        <f t="shared" si="9"/>
        <v>9.6166666666666671</v>
      </c>
    </row>
    <row r="29" spans="1:47" x14ac:dyDescent="0.3">
      <c r="A29" s="192"/>
      <c r="B29" s="17" t="s">
        <v>12</v>
      </c>
      <c r="C29" s="19">
        <f t="shared" si="13"/>
        <v>7157.37</v>
      </c>
      <c r="D29" s="43">
        <v>451</v>
      </c>
      <c r="E29" s="7">
        <v>15.87</v>
      </c>
      <c r="F29" s="11">
        <v>0</v>
      </c>
      <c r="G29" s="8"/>
      <c r="H29" s="6"/>
      <c r="I29" s="11">
        <v>0</v>
      </c>
      <c r="J29" s="8"/>
      <c r="K29" s="6"/>
      <c r="L29" s="11">
        <v>0</v>
      </c>
      <c r="M29" s="8"/>
      <c r="N29" s="6"/>
      <c r="O29" s="11">
        <v>0</v>
      </c>
      <c r="P29" s="8"/>
      <c r="Q29" s="7"/>
      <c r="R29" s="9">
        <f t="shared" si="10"/>
        <v>2593.25</v>
      </c>
      <c r="S29" s="43">
        <v>451</v>
      </c>
      <c r="T29" s="6">
        <v>5.75</v>
      </c>
      <c r="U29" s="11">
        <v>0</v>
      </c>
      <c r="V29" s="8"/>
      <c r="W29" s="6"/>
      <c r="X29" s="11">
        <v>0</v>
      </c>
      <c r="Y29" s="8"/>
      <c r="Z29" s="6"/>
      <c r="AA29" s="11">
        <v>0</v>
      </c>
      <c r="AB29" s="8"/>
      <c r="AC29" s="6"/>
      <c r="AD29" s="11">
        <v>0</v>
      </c>
      <c r="AE29" s="8"/>
      <c r="AF29" s="7"/>
      <c r="AG29" s="9">
        <f t="shared" si="11"/>
        <v>0</v>
      </c>
      <c r="AH29" s="79"/>
      <c r="AI29" s="86">
        <v>0</v>
      </c>
      <c r="AJ29" s="154">
        <v>68.989999999999995</v>
      </c>
      <c r="AK29" s="68">
        <v>19343</v>
      </c>
      <c r="AL29" s="86">
        <f t="shared" si="12"/>
        <v>3.5666649433903734E-3</v>
      </c>
      <c r="AM29" s="151">
        <v>0</v>
      </c>
      <c r="AN29" s="8"/>
      <c r="AO29" s="11"/>
      <c r="AP29" s="151">
        <v>0</v>
      </c>
      <c r="AQ29" s="8"/>
      <c r="AR29" s="6"/>
      <c r="AS29" s="10">
        <v>692.4</v>
      </c>
      <c r="AT29" s="12">
        <v>72</v>
      </c>
      <c r="AU29" s="7">
        <f t="shared" si="9"/>
        <v>9.6166666666666671</v>
      </c>
    </row>
    <row r="30" spans="1:47" s="26" customFormat="1" x14ac:dyDescent="0.3">
      <c r="A30" s="193"/>
      <c r="B30" s="49" t="s">
        <v>67</v>
      </c>
      <c r="C30" s="50">
        <f>SUM(C24:C29)</f>
        <v>47149.770000000004</v>
      </c>
      <c r="D30" s="265" t="s">
        <v>32</v>
      </c>
      <c r="E30" s="249"/>
      <c r="F30" s="51">
        <f>SUM(F24:F29)</f>
        <v>0</v>
      </c>
      <c r="G30" s="249" t="s">
        <v>32</v>
      </c>
      <c r="H30" s="250"/>
      <c r="I30" s="51">
        <f>SUM(I24:I29)</f>
        <v>0</v>
      </c>
      <c r="J30" s="249" t="s">
        <v>32</v>
      </c>
      <c r="K30" s="250"/>
      <c r="L30" s="51">
        <f>SUM(L24:L29)</f>
        <v>0</v>
      </c>
      <c r="M30" s="249" t="s">
        <v>32</v>
      </c>
      <c r="N30" s="250"/>
      <c r="O30" s="51">
        <f>SUM(O24:O29)</f>
        <v>0</v>
      </c>
      <c r="P30" s="249" t="s">
        <v>32</v>
      </c>
      <c r="Q30" s="266"/>
      <c r="R30" s="52">
        <f>SUM(R24:R29)</f>
        <v>17083.25</v>
      </c>
      <c r="S30" s="265" t="s">
        <v>32</v>
      </c>
      <c r="T30" s="265"/>
      <c r="U30" s="53">
        <f>SUM(U24:U29)</f>
        <v>0</v>
      </c>
      <c r="V30" s="265" t="s">
        <v>32</v>
      </c>
      <c r="W30" s="249"/>
      <c r="X30" s="53">
        <f>SUM(X24:X29)</f>
        <v>0</v>
      </c>
      <c r="Y30" s="265" t="s">
        <v>32</v>
      </c>
      <c r="Z30" s="249"/>
      <c r="AA30" s="53">
        <f>SUM(AA24:AA29)</f>
        <v>0</v>
      </c>
      <c r="AB30" s="265" t="s">
        <v>32</v>
      </c>
      <c r="AC30" s="249"/>
      <c r="AD30" s="53">
        <f>SUM(AD24:AD29)</f>
        <v>0</v>
      </c>
      <c r="AE30" s="265" t="s">
        <v>32</v>
      </c>
      <c r="AF30" s="267"/>
      <c r="AG30" s="50">
        <f>SUM(AG24:AG29)</f>
        <v>0</v>
      </c>
      <c r="AH30" s="300" t="s">
        <v>32</v>
      </c>
      <c r="AI30" s="249"/>
      <c r="AJ30" s="50">
        <f>SUM(AJ24:AJ29)</f>
        <v>396.99</v>
      </c>
      <c r="AK30" s="265" t="s">
        <v>32</v>
      </c>
      <c r="AL30" s="249"/>
      <c r="AM30" s="50">
        <f>SUM(AM24:AM29)</f>
        <v>0</v>
      </c>
      <c r="AN30" s="265" t="s">
        <v>32</v>
      </c>
      <c r="AO30" s="249"/>
      <c r="AP30" s="50">
        <f>SUM(AP24:AP29)</f>
        <v>0</v>
      </c>
      <c r="AQ30" s="265" t="s">
        <v>32</v>
      </c>
      <c r="AR30" s="249"/>
      <c r="AS30" s="56">
        <f>SUM(AS24:AS29)</f>
        <v>4051.88</v>
      </c>
      <c r="AT30" s="265" t="s">
        <v>32</v>
      </c>
      <c r="AU30" s="249"/>
    </row>
    <row r="31" spans="1:47" s="26" customFormat="1" ht="15.75" thickBot="1" x14ac:dyDescent="0.3">
      <c r="B31" s="49" t="s">
        <v>19</v>
      </c>
      <c r="C31" s="57">
        <f>C23+C30</f>
        <v>144559.83000000002</v>
      </c>
      <c r="D31" s="269" t="s">
        <v>32</v>
      </c>
      <c r="E31" s="270"/>
      <c r="F31" s="58">
        <f>F23+F30</f>
        <v>0</v>
      </c>
      <c r="G31" s="269" t="s">
        <v>32</v>
      </c>
      <c r="H31" s="270"/>
      <c r="I31" s="58">
        <f>I23+I30</f>
        <v>0</v>
      </c>
      <c r="J31" s="269" t="s">
        <v>32</v>
      </c>
      <c r="K31" s="270"/>
      <c r="L31" s="58">
        <f>L23+L30</f>
        <v>0</v>
      </c>
      <c r="M31" s="269" t="s">
        <v>32</v>
      </c>
      <c r="N31" s="270"/>
      <c r="O31" s="58">
        <f>O23+O30</f>
        <v>0</v>
      </c>
      <c r="P31" s="269" t="s">
        <v>32</v>
      </c>
      <c r="Q31" s="271"/>
      <c r="R31" s="59">
        <f>R23+R30</f>
        <v>52376.75</v>
      </c>
      <c r="S31" s="269" t="s">
        <v>32</v>
      </c>
      <c r="T31" s="269"/>
      <c r="U31" s="60">
        <f>U23+U30</f>
        <v>0</v>
      </c>
      <c r="V31" s="269" t="s">
        <v>32</v>
      </c>
      <c r="W31" s="270"/>
      <c r="X31" s="60">
        <f>X23+X30</f>
        <v>0</v>
      </c>
      <c r="Y31" s="269" t="s">
        <v>32</v>
      </c>
      <c r="Z31" s="270"/>
      <c r="AA31" s="60">
        <f>AA23+AA30</f>
        <v>0</v>
      </c>
      <c r="AB31" s="269" t="s">
        <v>32</v>
      </c>
      <c r="AC31" s="270"/>
      <c r="AD31" s="60">
        <f>AD23+AD30</f>
        <v>0</v>
      </c>
      <c r="AE31" s="269" t="s">
        <v>32</v>
      </c>
      <c r="AF31" s="271"/>
      <c r="AG31" s="57">
        <f>AG23+AG30</f>
        <v>0</v>
      </c>
      <c r="AH31" s="269" t="s">
        <v>32</v>
      </c>
      <c r="AI31" s="270"/>
      <c r="AJ31" s="57">
        <f>AJ23+AJ30</f>
        <v>7414.4750000000013</v>
      </c>
      <c r="AK31" s="269" t="s">
        <v>32</v>
      </c>
      <c r="AL31" s="270"/>
      <c r="AM31" s="57">
        <f>AM23+AM30</f>
        <v>0</v>
      </c>
      <c r="AN31" s="269" t="s">
        <v>32</v>
      </c>
      <c r="AO31" s="270"/>
      <c r="AP31" s="57">
        <f>AP23+AP30</f>
        <v>581.1</v>
      </c>
      <c r="AQ31" s="269" t="s">
        <v>32</v>
      </c>
      <c r="AR31" s="270"/>
      <c r="AS31" s="61">
        <f>AS23+AS30</f>
        <v>11091.26</v>
      </c>
      <c r="AT31" s="269" t="s">
        <v>32</v>
      </c>
      <c r="AU31" s="270"/>
    </row>
    <row r="33" spans="42:47" x14ac:dyDescent="0.3">
      <c r="AP33" s="62"/>
      <c r="AQ33" s="62"/>
      <c r="AR33" s="62"/>
      <c r="AS33" s="239" t="s">
        <v>50</v>
      </c>
      <c r="AT33" s="239"/>
      <c r="AU33" s="239"/>
    </row>
    <row r="34" spans="42:47" x14ac:dyDescent="0.3">
      <c r="AP34" s="62"/>
      <c r="AQ34" s="62"/>
      <c r="AR34" s="62"/>
      <c r="AS34" s="239"/>
      <c r="AT34" s="239"/>
      <c r="AU34" s="239"/>
    </row>
    <row r="35" spans="42:47" x14ac:dyDescent="0.3">
      <c r="AP35" s="62"/>
      <c r="AQ35" s="62"/>
      <c r="AR35" s="62"/>
      <c r="AS35" s="239"/>
      <c r="AT35" s="239"/>
      <c r="AU35" s="239"/>
    </row>
    <row r="36" spans="42:47" x14ac:dyDescent="0.3">
      <c r="AP36" s="62"/>
      <c r="AQ36" s="62"/>
      <c r="AR36" s="62"/>
      <c r="AS36" s="239"/>
      <c r="AT36" s="239"/>
      <c r="AU36" s="239"/>
    </row>
    <row r="37" spans="42:47" ht="15" x14ac:dyDescent="0.25">
      <c r="AS37" s="63"/>
      <c r="AT37" s="63"/>
      <c r="AU37" s="63"/>
    </row>
    <row r="38" spans="42:47" ht="15" x14ac:dyDescent="0.25">
      <c r="AS38" s="62"/>
      <c r="AT38" s="62"/>
      <c r="AU38" s="62"/>
    </row>
    <row r="39" spans="42:47" ht="15" x14ac:dyDescent="0.25">
      <c r="AS39" s="62"/>
      <c r="AT39" s="62"/>
      <c r="AU39" s="62"/>
    </row>
    <row r="40" spans="42:47" ht="15" x14ac:dyDescent="0.25">
      <c r="AS40" s="62"/>
      <c r="AT40" s="62"/>
      <c r="AU40" s="62"/>
    </row>
    <row r="41" spans="42:47" x14ac:dyDescent="0.3">
      <c r="AS41" s="62"/>
      <c r="AT41" s="62"/>
      <c r="AU41" s="62"/>
    </row>
    <row r="42" spans="42:47" x14ac:dyDescent="0.3">
      <c r="AS42" s="62"/>
      <c r="AT42" s="62"/>
      <c r="AU42" s="62"/>
    </row>
  </sheetData>
  <mergeCells count="79">
    <mergeCell ref="AT31:AU31"/>
    <mergeCell ref="AS33:AU36"/>
    <mergeCell ref="AQ30:AR30"/>
    <mergeCell ref="S31:T31"/>
    <mergeCell ref="V31:W31"/>
    <mergeCell ref="Y31:Z31"/>
    <mergeCell ref="AB31:AC31"/>
    <mergeCell ref="AE31:AF31"/>
    <mergeCell ref="AK31:AL31"/>
    <mergeCell ref="AN31:AO31"/>
    <mergeCell ref="AQ31:AR31"/>
    <mergeCell ref="AT30:AU30"/>
    <mergeCell ref="AE30:AF30"/>
    <mergeCell ref="AH31:AI31"/>
    <mergeCell ref="AH30:AI30"/>
    <mergeCell ref="AK30:AL30"/>
    <mergeCell ref="D31:E31"/>
    <mergeCell ref="G31:H31"/>
    <mergeCell ref="J31:K31"/>
    <mergeCell ref="M31:N31"/>
    <mergeCell ref="P31:Q31"/>
    <mergeCell ref="P30:Q30"/>
    <mergeCell ref="S30:T30"/>
    <mergeCell ref="V30:W30"/>
    <mergeCell ref="Y30:Z30"/>
    <mergeCell ref="AB30:AC30"/>
    <mergeCell ref="AN30:AO30"/>
    <mergeCell ref="AH23:AI23"/>
    <mergeCell ref="AK23:AL23"/>
    <mergeCell ref="AN23:AO23"/>
    <mergeCell ref="AQ23:AR23"/>
    <mergeCell ref="AT23:AU23"/>
    <mergeCell ref="A24:A30"/>
    <mergeCell ref="D30:E30"/>
    <mergeCell ref="G30:H30"/>
    <mergeCell ref="J30:K30"/>
    <mergeCell ref="M30:N30"/>
    <mergeCell ref="P23:Q23"/>
    <mergeCell ref="S23:T23"/>
    <mergeCell ref="V23:W23"/>
    <mergeCell ref="Y23:Z23"/>
    <mergeCell ref="AB23:AC23"/>
    <mergeCell ref="AE23:AF23"/>
    <mergeCell ref="A11:A23"/>
    <mergeCell ref="D23:E23"/>
    <mergeCell ref="G23:H23"/>
    <mergeCell ref="J23:K23"/>
    <mergeCell ref="M23:N23"/>
    <mergeCell ref="AP7:AR9"/>
    <mergeCell ref="AS7:AU9"/>
    <mergeCell ref="R8:T8"/>
    <mergeCell ref="U8:AF8"/>
    <mergeCell ref="R9:R10"/>
    <mergeCell ref="S9:S10"/>
    <mergeCell ref="R7:AF7"/>
    <mergeCell ref="AG7:AI9"/>
    <mergeCell ref="AJ7:AL9"/>
    <mergeCell ref="AM7:AO9"/>
    <mergeCell ref="T9:T10"/>
    <mergeCell ref="U9:W9"/>
    <mergeCell ref="X9:Z9"/>
    <mergeCell ref="AA9:AC9"/>
    <mergeCell ref="AD9:AF9"/>
    <mergeCell ref="C1:D1"/>
    <mergeCell ref="E1:G1"/>
    <mergeCell ref="N3:P3"/>
    <mergeCell ref="C5:D5"/>
    <mergeCell ref="E5:G5"/>
    <mergeCell ref="B7:B10"/>
    <mergeCell ref="C7:Q7"/>
    <mergeCell ref="C8:E8"/>
    <mergeCell ref="G8:Q8"/>
    <mergeCell ref="C9:C10"/>
    <mergeCell ref="O9:Q9"/>
    <mergeCell ref="D9:D10"/>
    <mergeCell ref="E9:E10"/>
    <mergeCell ref="F9:H9"/>
    <mergeCell ref="I9:K9"/>
    <mergeCell ref="L9:N9"/>
  </mergeCells>
  <pageMargins left="0.7" right="0.7" top="0.75" bottom="0.75" header="0.3" footer="0.3"/>
  <pageSetup scale="90" orientation="landscape" r:id="rId1"/>
  <headerFooter>
    <oddFooter>&amp;R&amp;P of &amp;N</oddFooter>
  </headerFooter>
  <rowBreaks count="1" manualBreakCount="1">
    <brk id="31" max="16383" man="1"/>
  </rowBreaks>
  <colBreaks count="2" manualBreakCount="2">
    <brk id="17" max="1048575" man="1"/>
    <brk id="3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42"/>
  <sheetViews>
    <sheetView workbookViewId="0">
      <pane xSplit="2" ySplit="10" topLeftCell="C23" activePane="bottomRight" state="frozen"/>
      <selection pane="topRight" activeCell="C1" sqref="C1"/>
      <selection pane="bottomLeft" activeCell="A11" sqref="A11"/>
      <selection pane="bottomRight" activeCell="B1" sqref="B1"/>
    </sheetView>
  </sheetViews>
  <sheetFormatPr defaultRowHeight="14.4" x14ac:dyDescent="0.3"/>
  <cols>
    <col min="1" max="1" width="3.5546875" bestFit="1" customWidth="1"/>
    <col min="2" max="2" width="11.33203125" bestFit="1" customWidth="1"/>
    <col min="3" max="3" width="12.33203125" customWidth="1"/>
    <col min="4" max="4" width="8.5546875" customWidth="1"/>
    <col min="5" max="5" width="7.33203125" customWidth="1"/>
    <col min="6" max="6" width="8.88671875" bestFit="1" customWidth="1"/>
    <col min="7" max="7" width="7.88671875" customWidth="1"/>
    <col min="8" max="8" width="6.44140625" customWidth="1"/>
    <col min="9" max="9" width="8.88671875" bestFit="1" customWidth="1"/>
    <col min="10" max="10" width="7.6640625" customWidth="1"/>
    <col min="11" max="11" width="6.5546875" customWidth="1"/>
    <col min="12" max="12" width="8.88671875" bestFit="1" customWidth="1"/>
    <col min="13" max="13" width="7.33203125" customWidth="1"/>
    <col min="14" max="14" width="7" customWidth="1"/>
    <col min="15" max="15" width="8.88671875" bestFit="1" customWidth="1"/>
    <col min="16" max="16" width="8.33203125" customWidth="1"/>
    <col min="17" max="17" width="7.44140625" customWidth="1"/>
    <col min="18" max="18" width="13.6640625" customWidth="1"/>
    <col min="19" max="19" width="7" customWidth="1"/>
    <col min="20" max="20" width="7" bestFit="1" customWidth="1"/>
    <col min="21" max="21" width="8.88671875" bestFit="1" customWidth="1"/>
    <col min="22" max="22" width="5.5546875" bestFit="1" customWidth="1"/>
    <col min="23" max="23" width="5" bestFit="1" customWidth="1"/>
    <col min="24" max="24" width="8.88671875" bestFit="1" customWidth="1"/>
    <col min="25" max="25" width="5.5546875" bestFit="1" customWidth="1"/>
    <col min="26" max="26" width="5" bestFit="1" customWidth="1"/>
    <col min="27" max="27" width="8.88671875" bestFit="1" customWidth="1"/>
    <col min="28" max="28" width="5.5546875" bestFit="1" customWidth="1"/>
    <col min="29" max="29" width="5" bestFit="1" customWidth="1"/>
    <col min="30" max="30" width="8.88671875" bestFit="1" customWidth="1"/>
    <col min="31" max="31" width="5.5546875" bestFit="1" customWidth="1"/>
    <col min="32" max="32" width="5" bestFit="1" customWidth="1"/>
    <col min="33" max="33" width="11.6640625" customWidth="1"/>
    <col min="34" max="35" width="9.33203125" customWidth="1"/>
    <col min="36" max="36" width="11.6640625" customWidth="1"/>
    <col min="37" max="38" width="9.33203125" customWidth="1"/>
    <col min="39" max="39" width="12.6640625" customWidth="1"/>
    <col min="40" max="40" width="11.109375" customWidth="1"/>
    <col min="41" max="41" width="9.33203125" customWidth="1"/>
    <col min="42" max="42" width="12.6640625" customWidth="1"/>
    <col min="43" max="43" width="11.109375" customWidth="1"/>
    <col min="44" max="44" width="9.33203125" customWidth="1"/>
    <col min="45" max="45" width="11.5546875" customWidth="1"/>
    <col min="46" max="46" width="9.109375" bestFit="1" customWidth="1"/>
    <col min="47" max="47" width="9.109375" customWidth="1"/>
  </cols>
  <sheetData>
    <row r="1" spans="1:47" ht="15" thickBot="1" x14ac:dyDescent="0.35">
      <c r="C1" s="216" t="s">
        <v>20</v>
      </c>
      <c r="D1" s="216"/>
      <c r="E1" s="217" t="s">
        <v>33</v>
      </c>
      <c r="F1" s="217"/>
      <c r="G1" s="217"/>
    </row>
    <row r="2" spans="1:47" x14ac:dyDescent="0.3">
      <c r="C2" s="4" t="s">
        <v>21</v>
      </c>
      <c r="D2" s="4"/>
      <c r="E2" s="4"/>
      <c r="F2" s="4"/>
    </row>
    <row r="3" spans="1:47" ht="15" x14ac:dyDescent="0.25">
      <c r="C3" s="4" t="s">
        <v>22</v>
      </c>
      <c r="D3" s="4"/>
      <c r="E3" s="4"/>
      <c r="F3" s="4"/>
      <c r="N3" s="218"/>
      <c r="O3" s="218"/>
      <c r="P3" s="218"/>
    </row>
    <row r="4" spans="1:47" ht="15" hidden="1" x14ac:dyDescent="0.25"/>
    <row r="5" spans="1:47" ht="15.75" thickBot="1" x14ac:dyDescent="0.3">
      <c r="C5" s="216" t="s">
        <v>23</v>
      </c>
      <c r="D5" s="216"/>
      <c r="E5" s="217" t="s">
        <v>61</v>
      </c>
      <c r="F5" s="217"/>
      <c r="G5" s="217"/>
      <c r="H5" s="5"/>
      <c r="I5" s="5"/>
    </row>
    <row r="6" spans="1:47" ht="15" thickBot="1" x14ac:dyDescent="0.35"/>
    <row r="7" spans="1:47" ht="14.4" customHeight="1" x14ac:dyDescent="0.3">
      <c r="B7" s="240" t="s">
        <v>0</v>
      </c>
      <c r="C7" s="221" t="s">
        <v>1</v>
      </c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3"/>
      <c r="R7" s="231" t="s">
        <v>27</v>
      </c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3"/>
      <c r="AG7" s="260" t="s">
        <v>45</v>
      </c>
      <c r="AH7" s="208"/>
      <c r="AI7" s="261"/>
      <c r="AJ7" s="260" t="s">
        <v>46</v>
      </c>
      <c r="AK7" s="208"/>
      <c r="AL7" s="261"/>
      <c r="AM7" s="199" t="s">
        <v>37</v>
      </c>
      <c r="AN7" s="200"/>
      <c r="AO7" s="251"/>
      <c r="AP7" s="199" t="s">
        <v>47</v>
      </c>
      <c r="AQ7" s="200"/>
      <c r="AR7" s="251"/>
      <c r="AS7" s="254" t="s">
        <v>48</v>
      </c>
      <c r="AT7" s="208"/>
      <c r="AU7" s="209"/>
    </row>
    <row r="8" spans="1:47" x14ac:dyDescent="0.3">
      <c r="B8" s="181"/>
      <c r="C8" s="241" t="s">
        <v>2</v>
      </c>
      <c r="D8" s="242"/>
      <c r="E8" s="242"/>
      <c r="F8" s="28"/>
      <c r="G8" s="242" t="s">
        <v>3</v>
      </c>
      <c r="H8" s="242"/>
      <c r="I8" s="242"/>
      <c r="J8" s="242"/>
      <c r="K8" s="242"/>
      <c r="L8" s="242"/>
      <c r="M8" s="242"/>
      <c r="N8" s="242"/>
      <c r="O8" s="242"/>
      <c r="P8" s="242"/>
      <c r="Q8" s="243"/>
      <c r="R8" s="257" t="s">
        <v>2</v>
      </c>
      <c r="S8" s="245"/>
      <c r="T8" s="248"/>
      <c r="U8" s="244" t="s">
        <v>3</v>
      </c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6"/>
      <c r="AG8" s="210"/>
      <c r="AH8" s="211"/>
      <c r="AI8" s="262"/>
      <c r="AJ8" s="210"/>
      <c r="AK8" s="211"/>
      <c r="AL8" s="262"/>
      <c r="AM8" s="202"/>
      <c r="AN8" s="203"/>
      <c r="AO8" s="252"/>
      <c r="AP8" s="202"/>
      <c r="AQ8" s="203"/>
      <c r="AR8" s="252"/>
      <c r="AS8" s="255"/>
      <c r="AT8" s="211"/>
      <c r="AU8" s="212"/>
    </row>
    <row r="9" spans="1:47" x14ac:dyDescent="0.3">
      <c r="B9" s="181"/>
      <c r="C9" s="241" t="s">
        <v>28</v>
      </c>
      <c r="D9" s="247" t="s">
        <v>4</v>
      </c>
      <c r="E9" s="242" t="s">
        <v>5</v>
      </c>
      <c r="F9" s="244" t="s">
        <v>6</v>
      </c>
      <c r="G9" s="245"/>
      <c r="H9" s="248"/>
      <c r="I9" s="244" t="s">
        <v>24</v>
      </c>
      <c r="J9" s="245"/>
      <c r="K9" s="248"/>
      <c r="L9" s="244" t="s">
        <v>25</v>
      </c>
      <c r="M9" s="245"/>
      <c r="N9" s="248"/>
      <c r="O9" s="244" t="s">
        <v>26</v>
      </c>
      <c r="P9" s="245"/>
      <c r="Q9" s="246"/>
      <c r="R9" s="258" t="s">
        <v>28</v>
      </c>
      <c r="S9" s="259" t="s">
        <v>29</v>
      </c>
      <c r="T9" s="264" t="s">
        <v>5</v>
      </c>
      <c r="U9" s="244" t="s">
        <v>6</v>
      </c>
      <c r="V9" s="245"/>
      <c r="W9" s="248"/>
      <c r="X9" s="244" t="s">
        <v>24</v>
      </c>
      <c r="Y9" s="245"/>
      <c r="Z9" s="248"/>
      <c r="AA9" s="244" t="s">
        <v>25</v>
      </c>
      <c r="AB9" s="245"/>
      <c r="AC9" s="248"/>
      <c r="AD9" s="244" t="s">
        <v>26</v>
      </c>
      <c r="AE9" s="245"/>
      <c r="AF9" s="246"/>
      <c r="AG9" s="213"/>
      <c r="AH9" s="214"/>
      <c r="AI9" s="263"/>
      <c r="AJ9" s="213"/>
      <c r="AK9" s="214"/>
      <c r="AL9" s="263"/>
      <c r="AM9" s="205"/>
      <c r="AN9" s="206"/>
      <c r="AO9" s="253"/>
      <c r="AP9" s="205"/>
      <c r="AQ9" s="206"/>
      <c r="AR9" s="253"/>
      <c r="AS9" s="256"/>
      <c r="AT9" s="214"/>
      <c r="AU9" s="215"/>
    </row>
    <row r="10" spans="1:47" ht="27" customHeight="1" x14ac:dyDescent="0.3">
      <c r="B10" s="181"/>
      <c r="C10" s="241"/>
      <c r="D10" s="229"/>
      <c r="E10" s="242"/>
      <c r="F10" s="28" t="s">
        <v>28</v>
      </c>
      <c r="G10" s="29" t="s">
        <v>4</v>
      </c>
      <c r="H10" s="30" t="s">
        <v>5</v>
      </c>
      <c r="I10" s="28" t="s">
        <v>28</v>
      </c>
      <c r="J10" s="29" t="s">
        <v>4</v>
      </c>
      <c r="K10" s="30" t="s">
        <v>5</v>
      </c>
      <c r="L10" s="28" t="s">
        <v>28</v>
      </c>
      <c r="M10" s="29" t="s">
        <v>4</v>
      </c>
      <c r="N10" s="30" t="s">
        <v>5</v>
      </c>
      <c r="O10" s="28" t="s">
        <v>28</v>
      </c>
      <c r="P10" s="29" t="s">
        <v>4</v>
      </c>
      <c r="Q10" s="31" t="s">
        <v>5</v>
      </c>
      <c r="R10" s="235"/>
      <c r="S10" s="237"/>
      <c r="T10" s="190"/>
      <c r="U10" s="32" t="s">
        <v>28</v>
      </c>
      <c r="V10" s="33" t="s">
        <v>29</v>
      </c>
      <c r="W10" s="34" t="s">
        <v>5</v>
      </c>
      <c r="X10" s="32" t="s">
        <v>28</v>
      </c>
      <c r="Y10" s="33" t="s">
        <v>29</v>
      </c>
      <c r="Z10" s="34" t="s">
        <v>5</v>
      </c>
      <c r="AA10" s="32" t="s">
        <v>28</v>
      </c>
      <c r="AB10" s="33" t="s">
        <v>29</v>
      </c>
      <c r="AC10" s="34" t="s">
        <v>5</v>
      </c>
      <c r="AD10" s="32" t="s">
        <v>28</v>
      </c>
      <c r="AE10" s="33" t="s">
        <v>29</v>
      </c>
      <c r="AF10" s="35" t="s">
        <v>5</v>
      </c>
      <c r="AG10" s="36" t="s">
        <v>28</v>
      </c>
      <c r="AH10" s="37" t="s">
        <v>30</v>
      </c>
      <c r="AI10" s="38" t="s">
        <v>5</v>
      </c>
      <c r="AJ10" s="36" t="s">
        <v>28</v>
      </c>
      <c r="AK10" s="37" t="s">
        <v>30</v>
      </c>
      <c r="AL10" s="38" t="s">
        <v>5</v>
      </c>
      <c r="AM10" s="36" t="s">
        <v>28</v>
      </c>
      <c r="AN10" s="37" t="s">
        <v>30</v>
      </c>
      <c r="AO10" s="38" t="s">
        <v>5</v>
      </c>
      <c r="AP10" s="36" t="s">
        <v>28</v>
      </c>
      <c r="AQ10" s="37" t="s">
        <v>30</v>
      </c>
      <c r="AR10" s="38" t="s">
        <v>5</v>
      </c>
      <c r="AS10" s="39" t="s">
        <v>28</v>
      </c>
      <c r="AT10" s="40" t="s">
        <v>31</v>
      </c>
      <c r="AU10" s="41" t="s">
        <v>49</v>
      </c>
    </row>
    <row r="11" spans="1:47" ht="15" customHeight="1" x14ac:dyDescent="0.3">
      <c r="A11" s="191">
        <v>2017</v>
      </c>
      <c r="B11" s="42" t="s">
        <v>7</v>
      </c>
      <c r="C11" s="19">
        <f t="shared" ref="C11:C16" si="0">D11*E11</f>
        <v>6204.25</v>
      </c>
      <c r="D11" s="43">
        <v>1079</v>
      </c>
      <c r="E11" s="6">
        <v>5.75</v>
      </c>
      <c r="F11" s="11">
        <v>0</v>
      </c>
      <c r="G11" s="8"/>
      <c r="H11" s="6"/>
      <c r="I11" s="11">
        <v>0</v>
      </c>
      <c r="J11" s="8"/>
      <c r="K11" s="6"/>
      <c r="L11" s="11">
        <v>0</v>
      </c>
      <c r="M11" s="8"/>
      <c r="N11" s="6"/>
      <c r="O11" s="11">
        <v>0</v>
      </c>
      <c r="P11" s="8"/>
      <c r="Q11" s="7"/>
      <c r="R11" s="9">
        <f t="shared" ref="R11:R16" si="1">S11*T11</f>
        <v>6204.25</v>
      </c>
      <c r="S11" s="43">
        <v>1079</v>
      </c>
      <c r="T11" s="6">
        <v>5.75</v>
      </c>
      <c r="U11" s="11">
        <v>0</v>
      </c>
      <c r="V11" s="8"/>
      <c r="W11" s="6"/>
      <c r="X11" s="11">
        <v>0</v>
      </c>
      <c r="Y11" s="8"/>
      <c r="Z11" s="6"/>
      <c r="AA11" s="11">
        <v>0</v>
      </c>
      <c r="AB11" s="8"/>
      <c r="AC11" s="6"/>
      <c r="AD11" s="11">
        <v>0</v>
      </c>
      <c r="AE11" s="8"/>
      <c r="AF11" s="7"/>
      <c r="AG11" s="27">
        <v>1186.9999999999998</v>
      </c>
      <c r="AH11" s="23">
        <v>69867</v>
      </c>
      <c r="AI11" s="86">
        <f t="shared" ref="AI11:AI16" si="2">AG11/AH11</f>
        <v>1.698942276038759E-2</v>
      </c>
      <c r="AJ11" s="153">
        <v>409.10930000000002</v>
      </c>
      <c r="AK11" s="23">
        <v>160483</v>
      </c>
      <c r="AL11" s="86">
        <f t="shared" ref="AL11:AL16" si="3">AJ11/AK11</f>
        <v>2.5492376139528801E-3</v>
      </c>
      <c r="AM11" s="149">
        <v>0</v>
      </c>
      <c r="AN11" s="8"/>
      <c r="AO11" s="11"/>
      <c r="AP11" s="149">
        <v>0</v>
      </c>
      <c r="AQ11" s="8"/>
      <c r="AR11" s="11"/>
      <c r="AS11" s="161">
        <v>33.44</v>
      </c>
      <c r="AT11" s="23">
        <v>12</v>
      </c>
      <c r="AU11" s="7">
        <f t="shared" ref="AU11:AU16" si="4">AS11/AT11</f>
        <v>2.7866666666666666</v>
      </c>
    </row>
    <row r="12" spans="1:47" x14ac:dyDescent="0.3">
      <c r="A12" s="192"/>
      <c r="B12" s="17" t="s">
        <v>8</v>
      </c>
      <c r="C12" s="19">
        <f t="shared" si="0"/>
        <v>6296.25</v>
      </c>
      <c r="D12" s="43">
        <v>1095</v>
      </c>
      <c r="E12" s="6">
        <v>5.75</v>
      </c>
      <c r="F12" s="11">
        <v>0</v>
      </c>
      <c r="G12" s="8"/>
      <c r="H12" s="6"/>
      <c r="I12" s="11">
        <v>0</v>
      </c>
      <c r="J12" s="8"/>
      <c r="K12" s="6"/>
      <c r="L12" s="11">
        <v>0</v>
      </c>
      <c r="M12" s="8"/>
      <c r="N12" s="6"/>
      <c r="O12" s="11">
        <v>0</v>
      </c>
      <c r="P12" s="8"/>
      <c r="Q12" s="7"/>
      <c r="R12" s="9">
        <f t="shared" si="1"/>
        <v>6296.25</v>
      </c>
      <c r="S12" s="43">
        <v>1095</v>
      </c>
      <c r="T12" s="6">
        <v>5.75</v>
      </c>
      <c r="U12" s="11">
        <v>0</v>
      </c>
      <c r="V12" s="8"/>
      <c r="W12" s="6"/>
      <c r="X12" s="11">
        <v>0</v>
      </c>
      <c r="Y12" s="8"/>
      <c r="Z12" s="6"/>
      <c r="AA12" s="11">
        <v>0</v>
      </c>
      <c r="AB12" s="8"/>
      <c r="AC12" s="6"/>
      <c r="AD12" s="11">
        <v>0</v>
      </c>
      <c r="AE12" s="8"/>
      <c r="AF12" s="7"/>
      <c r="AG12" s="27">
        <v>1263.1199999999999</v>
      </c>
      <c r="AH12" s="23">
        <v>74346</v>
      </c>
      <c r="AI12" s="86">
        <f t="shared" si="2"/>
        <v>1.6989750625453957E-2</v>
      </c>
      <c r="AJ12" s="19">
        <v>116.41</v>
      </c>
      <c r="AK12" s="23">
        <v>166301</v>
      </c>
      <c r="AL12" s="152">
        <f t="shared" si="3"/>
        <v>6.9999579076493825E-4</v>
      </c>
      <c r="AM12" s="9">
        <v>0</v>
      </c>
      <c r="AN12" s="8"/>
      <c r="AO12" s="11"/>
      <c r="AP12" s="9">
        <v>0</v>
      </c>
      <c r="AQ12" s="8"/>
      <c r="AR12" s="11"/>
      <c r="AS12" s="10">
        <v>33.44</v>
      </c>
      <c r="AT12" s="23">
        <v>12</v>
      </c>
      <c r="AU12" s="7">
        <f t="shared" si="4"/>
        <v>2.7866666666666666</v>
      </c>
    </row>
    <row r="13" spans="1:47" x14ac:dyDescent="0.3">
      <c r="A13" s="192"/>
      <c r="B13" s="17" t="s">
        <v>9</v>
      </c>
      <c r="C13" s="19">
        <f t="shared" si="0"/>
        <v>6325</v>
      </c>
      <c r="D13" s="43">
        <v>1100</v>
      </c>
      <c r="E13" s="6">
        <v>5.75</v>
      </c>
      <c r="F13" s="11">
        <v>0</v>
      </c>
      <c r="G13" s="8"/>
      <c r="H13" s="6"/>
      <c r="I13" s="11">
        <v>0</v>
      </c>
      <c r="J13" s="8"/>
      <c r="K13" s="6"/>
      <c r="L13" s="11">
        <v>0</v>
      </c>
      <c r="M13" s="8"/>
      <c r="N13" s="6"/>
      <c r="O13" s="11">
        <v>0</v>
      </c>
      <c r="P13" s="8"/>
      <c r="Q13" s="7"/>
      <c r="R13" s="9">
        <f t="shared" si="1"/>
        <v>6325</v>
      </c>
      <c r="S13" s="43">
        <v>1100</v>
      </c>
      <c r="T13" s="6">
        <v>5.75</v>
      </c>
      <c r="U13" s="11">
        <v>0</v>
      </c>
      <c r="V13" s="8"/>
      <c r="W13" s="6"/>
      <c r="X13" s="11">
        <v>0</v>
      </c>
      <c r="Y13" s="8"/>
      <c r="Z13" s="6"/>
      <c r="AA13" s="11">
        <v>0</v>
      </c>
      <c r="AB13" s="8"/>
      <c r="AC13" s="6"/>
      <c r="AD13" s="11">
        <v>0</v>
      </c>
      <c r="AE13" s="8"/>
      <c r="AF13" s="7"/>
      <c r="AG13" s="27">
        <v>1099.5400000000002</v>
      </c>
      <c r="AH13" s="23">
        <v>64720</v>
      </c>
      <c r="AI13" s="86">
        <f t="shared" si="2"/>
        <v>1.6989184177997531E-2</v>
      </c>
      <c r="AJ13" s="19">
        <v>113.71000000000001</v>
      </c>
      <c r="AK13" s="23">
        <v>162459</v>
      </c>
      <c r="AL13" s="152">
        <f t="shared" si="3"/>
        <v>6.9993044398894498E-4</v>
      </c>
      <c r="AM13" s="9">
        <v>0</v>
      </c>
      <c r="AN13" s="8"/>
      <c r="AO13" s="11"/>
      <c r="AP13" s="9">
        <v>0</v>
      </c>
      <c r="AQ13" s="8"/>
      <c r="AR13" s="11"/>
      <c r="AS13" s="10">
        <v>33.44</v>
      </c>
      <c r="AT13" s="23">
        <v>12</v>
      </c>
      <c r="AU13" s="7">
        <f t="shared" si="4"/>
        <v>2.7866666666666666</v>
      </c>
    </row>
    <row r="14" spans="1:47" x14ac:dyDescent="0.3">
      <c r="A14" s="192"/>
      <c r="B14" s="17" t="s">
        <v>10</v>
      </c>
      <c r="C14" s="19">
        <f t="shared" si="0"/>
        <v>6428.5</v>
      </c>
      <c r="D14" s="43">
        <v>1118</v>
      </c>
      <c r="E14" s="6">
        <v>5.75</v>
      </c>
      <c r="F14" s="11">
        <v>0</v>
      </c>
      <c r="G14" s="8"/>
      <c r="H14" s="6"/>
      <c r="I14" s="11">
        <v>0</v>
      </c>
      <c r="J14" s="8"/>
      <c r="K14" s="6"/>
      <c r="L14" s="11">
        <v>0</v>
      </c>
      <c r="M14" s="8"/>
      <c r="N14" s="6"/>
      <c r="O14" s="11">
        <v>0</v>
      </c>
      <c r="P14" s="8"/>
      <c r="Q14" s="7"/>
      <c r="R14" s="9">
        <f t="shared" si="1"/>
        <v>6428.5</v>
      </c>
      <c r="S14" s="43">
        <v>1118</v>
      </c>
      <c r="T14" s="6">
        <v>5.75</v>
      </c>
      <c r="U14" s="11">
        <v>0</v>
      </c>
      <c r="V14" s="8"/>
      <c r="W14" s="6"/>
      <c r="X14" s="11">
        <v>0</v>
      </c>
      <c r="Y14" s="8"/>
      <c r="Z14" s="6"/>
      <c r="AA14" s="11">
        <v>0</v>
      </c>
      <c r="AB14" s="8"/>
      <c r="AC14" s="6"/>
      <c r="AD14" s="11">
        <v>0</v>
      </c>
      <c r="AE14" s="8"/>
      <c r="AF14" s="7"/>
      <c r="AG14" s="27">
        <v>1274.8999999999999</v>
      </c>
      <c r="AH14" s="23">
        <v>75041</v>
      </c>
      <c r="AI14" s="86">
        <f t="shared" si="2"/>
        <v>1.6989379139403789E-2</v>
      </c>
      <c r="AJ14" s="19">
        <v>122.80000000000001</v>
      </c>
      <c r="AK14" s="23">
        <v>175411</v>
      </c>
      <c r="AL14" s="86">
        <f t="shared" si="3"/>
        <v>7.0007012103003811E-4</v>
      </c>
      <c r="AM14" s="9">
        <v>0</v>
      </c>
      <c r="AN14" s="8"/>
      <c r="AO14" s="11"/>
      <c r="AP14" s="9">
        <v>0</v>
      </c>
      <c r="AQ14" s="8"/>
      <c r="AR14" s="11"/>
      <c r="AS14" s="10">
        <v>33.44</v>
      </c>
      <c r="AT14" s="23">
        <v>12</v>
      </c>
      <c r="AU14" s="7">
        <f t="shared" si="4"/>
        <v>2.7866666666666666</v>
      </c>
    </row>
    <row r="15" spans="1:47" x14ac:dyDescent="0.3">
      <c r="A15" s="192"/>
      <c r="B15" s="17" t="s">
        <v>11</v>
      </c>
      <c r="C15" s="19">
        <f t="shared" si="0"/>
        <v>6514.75</v>
      </c>
      <c r="D15" s="43">
        <v>1133</v>
      </c>
      <c r="E15" s="6">
        <v>5.75</v>
      </c>
      <c r="F15" s="11">
        <v>0</v>
      </c>
      <c r="G15" s="8"/>
      <c r="H15" s="6"/>
      <c r="I15" s="11">
        <v>0</v>
      </c>
      <c r="J15" s="8"/>
      <c r="K15" s="6"/>
      <c r="L15" s="11">
        <v>0</v>
      </c>
      <c r="M15" s="8"/>
      <c r="N15" s="6"/>
      <c r="O15" s="11">
        <v>0</v>
      </c>
      <c r="P15" s="8"/>
      <c r="Q15" s="7"/>
      <c r="R15" s="9">
        <f t="shared" si="1"/>
        <v>6514.75</v>
      </c>
      <c r="S15" s="43">
        <v>1133</v>
      </c>
      <c r="T15" s="6">
        <v>5.75</v>
      </c>
      <c r="U15" s="11">
        <v>0</v>
      </c>
      <c r="V15" s="8"/>
      <c r="W15" s="6"/>
      <c r="X15" s="11">
        <v>0</v>
      </c>
      <c r="Y15" s="8"/>
      <c r="Z15" s="6"/>
      <c r="AA15" s="11">
        <v>0</v>
      </c>
      <c r="AB15" s="8"/>
      <c r="AC15" s="6"/>
      <c r="AD15" s="11">
        <v>0</v>
      </c>
      <c r="AE15" s="8"/>
      <c r="AF15" s="7"/>
      <c r="AG15" s="27">
        <v>1227.4599999999998</v>
      </c>
      <c r="AH15" s="23">
        <v>72248</v>
      </c>
      <c r="AI15" s="86">
        <f t="shared" si="2"/>
        <v>1.6989536042520206E-2</v>
      </c>
      <c r="AJ15" s="19">
        <v>121.97999999999999</v>
      </c>
      <c r="AK15" s="23">
        <v>174270</v>
      </c>
      <c r="AL15" s="86">
        <f t="shared" si="3"/>
        <v>6.9994835599931134E-4</v>
      </c>
      <c r="AM15" s="9">
        <v>0</v>
      </c>
      <c r="AN15" s="8"/>
      <c r="AO15" s="11"/>
      <c r="AP15" s="9">
        <v>0</v>
      </c>
      <c r="AQ15" s="8"/>
      <c r="AR15" s="11"/>
      <c r="AS15" s="10">
        <v>33.44</v>
      </c>
      <c r="AT15" s="23">
        <v>12</v>
      </c>
      <c r="AU15" s="7">
        <f t="shared" si="4"/>
        <v>2.7866666666666666</v>
      </c>
    </row>
    <row r="16" spans="1:47" x14ac:dyDescent="0.3">
      <c r="A16" s="192"/>
      <c r="B16" s="17" t="s">
        <v>12</v>
      </c>
      <c r="C16" s="19">
        <f t="shared" si="0"/>
        <v>6560.75</v>
      </c>
      <c r="D16" s="43">
        <v>1141</v>
      </c>
      <c r="E16" s="6">
        <v>5.75</v>
      </c>
      <c r="F16" s="11">
        <v>0</v>
      </c>
      <c r="G16" s="8"/>
      <c r="H16" s="6"/>
      <c r="I16" s="11">
        <v>0</v>
      </c>
      <c r="J16" s="8"/>
      <c r="K16" s="6"/>
      <c r="L16" s="11">
        <v>0</v>
      </c>
      <c r="M16" s="8"/>
      <c r="N16" s="6"/>
      <c r="O16" s="11">
        <v>0</v>
      </c>
      <c r="P16" s="8"/>
      <c r="Q16" s="7"/>
      <c r="R16" s="9">
        <f t="shared" si="1"/>
        <v>6560.75</v>
      </c>
      <c r="S16" s="43">
        <v>1141</v>
      </c>
      <c r="T16" s="6">
        <v>5.75</v>
      </c>
      <c r="U16" s="11">
        <v>0</v>
      </c>
      <c r="V16" s="8"/>
      <c r="W16" s="6"/>
      <c r="X16" s="11">
        <v>0</v>
      </c>
      <c r="Y16" s="8"/>
      <c r="Z16" s="6"/>
      <c r="AA16" s="11">
        <v>0</v>
      </c>
      <c r="AB16" s="8"/>
      <c r="AC16" s="6"/>
      <c r="AD16" s="11">
        <v>0</v>
      </c>
      <c r="AE16" s="8"/>
      <c r="AF16" s="7"/>
      <c r="AG16" s="27">
        <v>1229.25</v>
      </c>
      <c r="AH16" s="23">
        <v>72354</v>
      </c>
      <c r="AI16" s="86">
        <f t="shared" si="2"/>
        <v>1.6989385521187495E-2</v>
      </c>
      <c r="AJ16" s="19">
        <v>111.27000000000001</v>
      </c>
      <c r="AK16" s="23">
        <v>158950</v>
      </c>
      <c r="AL16" s="86">
        <f t="shared" si="3"/>
        <v>7.0003145643284057E-4</v>
      </c>
      <c r="AM16" s="9">
        <v>0</v>
      </c>
      <c r="AN16" s="8"/>
      <c r="AO16" s="11"/>
      <c r="AP16" s="9">
        <v>0</v>
      </c>
      <c r="AQ16" s="8"/>
      <c r="AR16" s="11"/>
      <c r="AS16" s="10">
        <v>33.44</v>
      </c>
      <c r="AT16" s="23">
        <v>12</v>
      </c>
      <c r="AU16" s="7">
        <f t="shared" si="4"/>
        <v>2.7866666666666666</v>
      </c>
    </row>
    <row r="17" spans="1:47" x14ac:dyDescent="0.3">
      <c r="A17" s="192"/>
      <c r="B17" s="17" t="s">
        <v>13</v>
      </c>
      <c r="C17" s="19">
        <f t="shared" ref="C17:C29" si="5">D17*E17</f>
        <v>6606.75</v>
      </c>
      <c r="D17" s="48">
        <v>1149</v>
      </c>
      <c r="E17" s="6">
        <v>5.75</v>
      </c>
      <c r="F17" s="11">
        <v>0</v>
      </c>
      <c r="G17" s="8"/>
      <c r="H17" s="6"/>
      <c r="I17" s="11">
        <v>0</v>
      </c>
      <c r="J17" s="8"/>
      <c r="K17" s="6"/>
      <c r="L17" s="11">
        <v>0</v>
      </c>
      <c r="M17" s="8"/>
      <c r="N17" s="6"/>
      <c r="O17" s="11">
        <v>0</v>
      </c>
      <c r="P17" s="8"/>
      <c r="Q17" s="7"/>
      <c r="R17" s="9">
        <f t="shared" ref="R17:R22" si="6">S17*T17</f>
        <v>6606.75</v>
      </c>
      <c r="S17" s="48">
        <v>1149</v>
      </c>
      <c r="T17" s="6">
        <v>5.75</v>
      </c>
      <c r="U17" s="11">
        <v>0</v>
      </c>
      <c r="V17" s="8"/>
      <c r="W17" s="6"/>
      <c r="X17" s="11">
        <v>0</v>
      </c>
      <c r="Y17" s="8"/>
      <c r="Z17" s="6"/>
      <c r="AA17" s="11">
        <v>0</v>
      </c>
      <c r="AB17" s="8"/>
      <c r="AC17" s="6"/>
      <c r="AD17" s="11">
        <v>0</v>
      </c>
      <c r="AE17" s="8"/>
      <c r="AF17" s="7"/>
      <c r="AG17" s="27">
        <v>1132.3699999999999</v>
      </c>
      <c r="AH17" s="23">
        <v>66652</v>
      </c>
      <c r="AI17" s="86">
        <f t="shared" ref="AI17:AI22" si="7">AG17/AH17</f>
        <v>1.6989287643281521E-2</v>
      </c>
      <c r="AJ17" s="19">
        <v>43.52</v>
      </c>
      <c r="AK17" s="23">
        <v>62142</v>
      </c>
      <c r="AL17" s="86">
        <f t="shared" ref="AL17" si="8">AJ17/AK17</f>
        <v>7.0033149882527124E-4</v>
      </c>
      <c r="AM17" s="9">
        <v>0</v>
      </c>
      <c r="AN17" s="8"/>
      <c r="AO17" s="11"/>
      <c r="AP17" s="9">
        <v>0</v>
      </c>
      <c r="AQ17" s="8"/>
      <c r="AR17" s="11"/>
      <c r="AS17" s="10">
        <v>33.44</v>
      </c>
      <c r="AT17" s="23">
        <v>12</v>
      </c>
      <c r="AU17" s="7">
        <f t="shared" ref="AU17:AU29" si="9">AS17/AT17</f>
        <v>2.7866666666666666</v>
      </c>
    </row>
    <row r="18" spans="1:47" x14ac:dyDescent="0.3">
      <c r="A18" s="192"/>
      <c r="B18" s="17" t="s">
        <v>14</v>
      </c>
      <c r="C18" s="19">
        <f t="shared" si="5"/>
        <v>6601</v>
      </c>
      <c r="D18" s="48">
        <v>1148</v>
      </c>
      <c r="E18" s="6">
        <v>5.75</v>
      </c>
      <c r="F18" s="11">
        <v>0</v>
      </c>
      <c r="G18" s="8"/>
      <c r="H18" s="6"/>
      <c r="I18" s="11">
        <v>0</v>
      </c>
      <c r="J18" s="8"/>
      <c r="K18" s="6"/>
      <c r="L18" s="11">
        <v>0</v>
      </c>
      <c r="M18" s="8"/>
      <c r="N18" s="6"/>
      <c r="O18" s="11">
        <v>0</v>
      </c>
      <c r="P18" s="8"/>
      <c r="Q18" s="7"/>
      <c r="R18" s="9">
        <f t="shared" si="6"/>
        <v>6601</v>
      </c>
      <c r="S18" s="48">
        <v>1148</v>
      </c>
      <c r="T18" s="6">
        <v>5.75</v>
      </c>
      <c r="U18" s="11">
        <v>0</v>
      </c>
      <c r="V18" s="8"/>
      <c r="W18" s="6"/>
      <c r="X18" s="11">
        <v>0</v>
      </c>
      <c r="Y18" s="8"/>
      <c r="Z18" s="6"/>
      <c r="AA18" s="11">
        <v>0</v>
      </c>
      <c r="AB18" s="8"/>
      <c r="AC18" s="6"/>
      <c r="AD18" s="11">
        <v>0</v>
      </c>
      <c r="AE18" s="8"/>
      <c r="AF18" s="7"/>
      <c r="AG18" s="27">
        <v>1258.96</v>
      </c>
      <c r="AH18" s="23">
        <v>74103</v>
      </c>
      <c r="AI18" s="86">
        <f t="shared" si="7"/>
        <v>1.6989325668326519E-2</v>
      </c>
      <c r="AJ18" s="129">
        <v>0</v>
      </c>
      <c r="AK18" s="71">
        <v>0</v>
      </c>
      <c r="AL18" s="91">
        <f>IF(ISERROR(AJ18/AK18),0,AJ18/AK18)</f>
        <v>0</v>
      </c>
      <c r="AM18" s="9">
        <v>0</v>
      </c>
      <c r="AN18" s="8"/>
      <c r="AO18" s="11"/>
      <c r="AP18" s="9">
        <v>0</v>
      </c>
      <c r="AQ18" s="8"/>
      <c r="AR18" s="11"/>
      <c r="AS18" s="10">
        <v>33.44</v>
      </c>
      <c r="AT18" s="23">
        <v>12</v>
      </c>
      <c r="AU18" s="7">
        <f t="shared" si="9"/>
        <v>2.7866666666666666</v>
      </c>
    </row>
    <row r="19" spans="1:47" x14ac:dyDescent="0.3">
      <c r="A19" s="192"/>
      <c r="B19" s="17" t="s">
        <v>15</v>
      </c>
      <c r="C19" s="19">
        <f t="shared" si="5"/>
        <v>6624</v>
      </c>
      <c r="D19" s="48">
        <v>1152</v>
      </c>
      <c r="E19" s="6">
        <v>5.75</v>
      </c>
      <c r="F19" s="11">
        <v>0</v>
      </c>
      <c r="G19" s="8"/>
      <c r="H19" s="6"/>
      <c r="I19" s="11">
        <v>0</v>
      </c>
      <c r="J19" s="8"/>
      <c r="K19" s="6"/>
      <c r="L19" s="11">
        <v>0</v>
      </c>
      <c r="M19" s="8"/>
      <c r="N19" s="6"/>
      <c r="O19" s="11">
        <v>0</v>
      </c>
      <c r="P19" s="8"/>
      <c r="Q19" s="7"/>
      <c r="R19" s="9">
        <f t="shared" si="6"/>
        <v>6624</v>
      </c>
      <c r="S19" s="48">
        <v>1152</v>
      </c>
      <c r="T19" s="6">
        <v>5.75</v>
      </c>
      <c r="U19" s="11">
        <v>0</v>
      </c>
      <c r="V19" s="8"/>
      <c r="W19" s="6"/>
      <c r="X19" s="11">
        <v>0</v>
      </c>
      <c r="Y19" s="8"/>
      <c r="Z19" s="6"/>
      <c r="AA19" s="11">
        <v>0</v>
      </c>
      <c r="AB19" s="8"/>
      <c r="AC19" s="6"/>
      <c r="AD19" s="11">
        <v>0</v>
      </c>
      <c r="AE19" s="8"/>
      <c r="AF19" s="7"/>
      <c r="AG19" s="27">
        <v>1095.6499999999999</v>
      </c>
      <c r="AH19" s="170">
        <v>64491</v>
      </c>
      <c r="AI19" s="86">
        <f t="shared" si="7"/>
        <v>1.6989192290397106E-2</v>
      </c>
      <c r="AJ19" s="129">
        <v>0</v>
      </c>
      <c r="AK19" s="71">
        <v>0</v>
      </c>
      <c r="AL19" s="91">
        <f>IF(ISERROR(AJ19/AK19),0,AJ19/AK19)</f>
        <v>0</v>
      </c>
      <c r="AM19" s="9">
        <v>0</v>
      </c>
      <c r="AN19" s="8"/>
      <c r="AO19" s="11"/>
      <c r="AP19" s="9">
        <v>0</v>
      </c>
      <c r="AQ19" s="8"/>
      <c r="AR19" s="11"/>
      <c r="AS19" s="10">
        <v>33.44</v>
      </c>
      <c r="AT19" s="23">
        <v>12</v>
      </c>
      <c r="AU19" s="7">
        <f t="shared" si="9"/>
        <v>2.7866666666666666</v>
      </c>
    </row>
    <row r="20" spans="1:47" x14ac:dyDescent="0.3">
      <c r="A20" s="192"/>
      <c r="B20" s="17" t="s">
        <v>16</v>
      </c>
      <c r="C20" s="19">
        <f t="shared" si="5"/>
        <v>6624</v>
      </c>
      <c r="D20" s="48">
        <v>1152</v>
      </c>
      <c r="E20" s="6">
        <v>5.75</v>
      </c>
      <c r="F20" s="11">
        <v>0</v>
      </c>
      <c r="G20" s="8"/>
      <c r="H20" s="6"/>
      <c r="I20" s="11">
        <v>0</v>
      </c>
      <c r="J20" s="8"/>
      <c r="K20" s="6"/>
      <c r="L20" s="11">
        <v>0</v>
      </c>
      <c r="M20" s="8"/>
      <c r="N20" s="6"/>
      <c r="O20" s="11">
        <v>0</v>
      </c>
      <c r="P20" s="8"/>
      <c r="Q20" s="7"/>
      <c r="R20" s="9">
        <f t="shared" si="6"/>
        <v>6624</v>
      </c>
      <c r="S20" s="48">
        <v>1152</v>
      </c>
      <c r="T20" s="6">
        <v>5.75</v>
      </c>
      <c r="U20" s="11">
        <v>0</v>
      </c>
      <c r="V20" s="8"/>
      <c r="W20" s="6"/>
      <c r="X20" s="11">
        <v>0</v>
      </c>
      <c r="Y20" s="8"/>
      <c r="Z20" s="6"/>
      <c r="AA20" s="11">
        <v>0</v>
      </c>
      <c r="AB20" s="8"/>
      <c r="AC20" s="6"/>
      <c r="AD20" s="11">
        <v>0</v>
      </c>
      <c r="AE20" s="8"/>
      <c r="AF20" s="7"/>
      <c r="AG20" s="27">
        <v>1111.3399999999999</v>
      </c>
      <c r="AH20" s="170">
        <v>65414</v>
      </c>
      <c r="AI20" s="86">
        <f t="shared" si="7"/>
        <v>1.6989329501329989E-2</v>
      </c>
      <c r="AJ20" s="129">
        <v>0</v>
      </c>
      <c r="AK20" s="71">
        <v>0</v>
      </c>
      <c r="AL20" s="91">
        <f>IF(ISERROR(AJ20/AK20),0,AJ20/AK20)</f>
        <v>0</v>
      </c>
      <c r="AM20" s="9">
        <v>0</v>
      </c>
      <c r="AN20" s="8"/>
      <c r="AO20" s="11"/>
      <c r="AP20" s="9">
        <v>0</v>
      </c>
      <c r="AQ20" s="8"/>
      <c r="AR20" s="11"/>
      <c r="AS20" s="10">
        <v>33.44</v>
      </c>
      <c r="AT20" s="23">
        <v>12</v>
      </c>
      <c r="AU20" s="7">
        <f t="shared" si="9"/>
        <v>2.7866666666666666</v>
      </c>
    </row>
    <row r="21" spans="1:47" x14ac:dyDescent="0.3">
      <c r="A21" s="192"/>
      <c r="B21" s="17" t="s">
        <v>17</v>
      </c>
      <c r="C21" s="19">
        <f t="shared" si="5"/>
        <v>6572.25</v>
      </c>
      <c r="D21" s="48">
        <v>1143</v>
      </c>
      <c r="E21" s="6">
        <v>5.75</v>
      </c>
      <c r="F21" s="11">
        <v>0</v>
      </c>
      <c r="G21" s="8"/>
      <c r="H21" s="6"/>
      <c r="I21" s="11">
        <v>0</v>
      </c>
      <c r="J21" s="8"/>
      <c r="K21" s="6"/>
      <c r="L21" s="11">
        <v>0</v>
      </c>
      <c r="M21" s="8"/>
      <c r="N21" s="6"/>
      <c r="O21" s="11">
        <v>0</v>
      </c>
      <c r="P21" s="8"/>
      <c r="Q21" s="7"/>
      <c r="R21" s="9">
        <f t="shared" si="6"/>
        <v>6572.25</v>
      </c>
      <c r="S21" s="48">
        <v>1143</v>
      </c>
      <c r="T21" s="6">
        <v>5.75</v>
      </c>
      <c r="U21" s="11">
        <v>0</v>
      </c>
      <c r="V21" s="8"/>
      <c r="W21" s="6"/>
      <c r="X21" s="11">
        <v>0</v>
      </c>
      <c r="Y21" s="8"/>
      <c r="Z21" s="6"/>
      <c r="AA21" s="11">
        <v>0</v>
      </c>
      <c r="AB21" s="8"/>
      <c r="AC21" s="6"/>
      <c r="AD21" s="11">
        <v>0</v>
      </c>
      <c r="AE21" s="8"/>
      <c r="AF21" s="7"/>
      <c r="AG21" s="27">
        <v>1143.3899999999999</v>
      </c>
      <c r="AH21" s="170">
        <v>67301</v>
      </c>
      <c r="AI21" s="86">
        <f t="shared" si="7"/>
        <v>1.6989197783093862E-2</v>
      </c>
      <c r="AJ21" s="129">
        <v>0</v>
      </c>
      <c r="AK21" s="71">
        <v>0</v>
      </c>
      <c r="AL21" s="91">
        <f>IF(ISERROR(AJ21/AK21),0,AJ21/AK21)</f>
        <v>0</v>
      </c>
      <c r="AM21" s="9">
        <v>0</v>
      </c>
      <c r="AN21" s="8"/>
      <c r="AO21" s="11"/>
      <c r="AP21" s="9">
        <v>0</v>
      </c>
      <c r="AQ21" s="8"/>
      <c r="AR21" s="11"/>
      <c r="AS21" s="10">
        <v>33.44</v>
      </c>
      <c r="AT21" s="23">
        <v>12</v>
      </c>
      <c r="AU21" s="7">
        <f t="shared" si="9"/>
        <v>2.7866666666666666</v>
      </c>
    </row>
    <row r="22" spans="1:47" x14ac:dyDescent="0.3">
      <c r="A22" s="192"/>
      <c r="B22" s="17" t="s">
        <v>18</v>
      </c>
      <c r="C22" s="19">
        <f t="shared" si="5"/>
        <v>6589.5</v>
      </c>
      <c r="D22" s="48">
        <v>1146</v>
      </c>
      <c r="E22" s="6">
        <v>5.75</v>
      </c>
      <c r="F22" s="11">
        <v>0</v>
      </c>
      <c r="G22" s="8"/>
      <c r="H22" s="6"/>
      <c r="I22" s="11">
        <v>0</v>
      </c>
      <c r="J22" s="8"/>
      <c r="K22" s="6"/>
      <c r="L22" s="11">
        <v>0</v>
      </c>
      <c r="M22" s="8"/>
      <c r="N22" s="6"/>
      <c r="O22" s="11">
        <v>0</v>
      </c>
      <c r="P22" s="8"/>
      <c r="Q22" s="7"/>
      <c r="R22" s="9">
        <f t="shared" si="6"/>
        <v>6589.5</v>
      </c>
      <c r="S22" s="48">
        <v>1146</v>
      </c>
      <c r="T22" s="6">
        <v>5.75</v>
      </c>
      <c r="U22" s="11">
        <v>0</v>
      </c>
      <c r="V22" s="8"/>
      <c r="W22" s="6"/>
      <c r="X22" s="11">
        <v>0</v>
      </c>
      <c r="Y22" s="8"/>
      <c r="Z22" s="6"/>
      <c r="AA22" s="11">
        <v>0</v>
      </c>
      <c r="AB22" s="8"/>
      <c r="AC22" s="6"/>
      <c r="AD22" s="11">
        <v>0</v>
      </c>
      <c r="AE22" s="8"/>
      <c r="AF22" s="7"/>
      <c r="AG22" s="27">
        <v>1151.9999999999998</v>
      </c>
      <c r="AH22" s="165">
        <v>67807</v>
      </c>
      <c r="AI22" s="86">
        <f t="shared" si="7"/>
        <v>1.6989396375005527E-2</v>
      </c>
      <c r="AJ22" s="158">
        <v>0</v>
      </c>
      <c r="AK22" s="71">
        <v>0</v>
      </c>
      <c r="AL22" s="91">
        <f>IF(ISERROR(AJ22/AK22),0,AJ22/AK22)</f>
        <v>0</v>
      </c>
      <c r="AM22" s="9">
        <v>0</v>
      </c>
      <c r="AN22" s="8"/>
      <c r="AO22" s="11"/>
      <c r="AP22" s="9">
        <v>0</v>
      </c>
      <c r="AQ22" s="8"/>
      <c r="AR22" s="11"/>
      <c r="AS22" s="10">
        <v>33.44</v>
      </c>
      <c r="AT22" s="23">
        <v>12</v>
      </c>
      <c r="AU22" s="7">
        <f t="shared" si="9"/>
        <v>2.7866666666666666</v>
      </c>
    </row>
    <row r="23" spans="1:47" s="26" customFormat="1" x14ac:dyDescent="0.3">
      <c r="A23" s="193"/>
      <c r="B23" s="49" t="s">
        <v>64</v>
      </c>
      <c r="C23" s="50">
        <f>SUM(C11:C22)</f>
        <v>77947</v>
      </c>
      <c r="D23" s="265" t="s">
        <v>32</v>
      </c>
      <c r="E23" s="249"/>
      <c r="F23" s="51">
        <f>SUM(F11:F22)</f>
        <v>0</v>
      </c>
      <c r="G23" s="249" t="s">
        <v>32</v>
      </c>
      <c r="H23" s="250"/>
      <c r="I23" s="51">
        <f>SUM(I11:I22)</f>
        <v>0</v>
      </c>
      <c r="J23" s="249" t="s">
        <v>32</v>
      </c>
      <c r="K23" s="250"/>
      <c r="L23" s="51">
        <f>SUM(L11:L22)</f>
        <v>0</v>
      </c>
      <c r="M23" s="249" t="s">
        <v>32</v>
      </c>
      <c r="N23" s="250"/>
      <c r="O23" s="51">
        <f>SUM(O11:O22)</f>
        <v>0</v>
      </c>
      <c r="P23" s="249"/>
      <c r="Q23" s="266"/>
      <c r="R23" s="52">
        <f>SUM(R11:R22)</f>
        <v>77947</v>
      </c>
      <c r="S23" s="265" t="s">
        <v>32</v>
      </c>
      <c r="T23" s="265"/>
      <c r="U23" s="51">
        <f>SUM(U11:U22)</f>
        <v>0</v>
      </c>
      <c r="V23" s="249" t="s">
        <v>32</v>
      </c>
      <c r="W23" s="250"/>
      <c r="X23" s="51">
        <f>SUM(X11:X22)</f>
        <v>0</v>
      </c>
      <c r="Y23" s="249" t="s">
        <v>32</v>
      </c>
      <c r="Z23" s="250"/>
      <c r="AA23" s="51">
        <f>SUM(AA11:AA22)</f>
        <v>0</v>
      </c>
      <c r="AB23" s="249" t="s">
        <v>32</v>
      </c>
      <c r="AC23" s="250"/>
      <c r="AD23" s="51">
        <f>SUM(AD11:AD22)</f>
        <v>0</v>
      </c>
      <c r="AE23" s="249"/>
      <c r="AF23" s="266"/>
      <c r="AG23" s="50">
        <f>SUM(AG11:AG22)</f>
        <v>14174.979999999998</v>
      </c>
      <c r="AH23" s="265" t="s">
        <v>32</v>
      </c>
      <c r="AI23" s="265"/>
      <c r="AJ23" s="50">
        <f>SUM(AJ11:AJ22)</f>
        <v>1038.7993000000001</v>
      </c>
      <c r="AK23" s="265"/>
      <c r="AL23" s="265"/>
      <c r="AM23" s="150">
        <f>SUM(AM11:AM22)</f>
        <v>0</v>
      </c>
      <c r="AN23" s="249" t="s">
        <v>32</v>
      </c>
      <c r="AO23" s="275"/>
      <c r="AP23" s="150">
        <f>SUM(AP11:AP22)</f>
        <v>0</v>
      </c>
      <c r="AQ23" s="249" t="s">
        <v>32</v>
      </c>
      <c r="AR23" s="275"/>
      <c r="AS23" s="56">
        <f>SUM(AS11:AS22)</f>
        <v>401.28</v>
      </c>
      <c r="AT23" s="265" t="s">
        <v>32</v>
      </c>
      <c r="AU23" s="249"/>
    </row>
    <row r="24" spans="1:47" ht="15" customHeight="1" x14ac:dyDescent="0.3">
      <c r="A24" s="191">
        <v>2018</v>
      </c>
      <c r="B24" s="42" t="s">
        <v>7</v>
      </c>
      <c r="C24" s="19">
        <f t="shared" si="5"/>
        <v>6578</v>
      </c>
      <c r="D24" s="43">
        <v>1144</v>
      </c>
      <c r="E24" s="6">
        <v>5.75</v>
      </c>
      <c r="F24" s="11">
        <v>0</v>
      </c>
      <c r="G24" s="8"/>
      <c r="H24" s="6"/>
      <c r="I24" s="11">
        <v>0</v>
      </c>
      <c r="J24" s="8"/>
      <c r="K24" s="6"/>
      <c r="L24" s="11">
        <v>0</v>
      </c>
      <c r="M24" s="8"/>
      <c r="N24" s="6"/>
      <c r="O24" s="11">
        <v>0</v>
      </c>
      <c r="P24" s="8"/>
      <c r="Q24" s="7"/>
      <c r="R24" s="9">
        <f t="shared" ref="R24:R29" si="10">S24*T24</f>
        <v>6578</v>
      </c>
      <c r="S24" s="43">
        <v>1144</v>
      </c>
      <c r="T24" s="6">
        <v>5.75</v>
      </c>
      <c r="U24" s="11">
        <v>0</v>
      </c>
      <c r="V24" s="8"/>
      <c r="W24" s="6"/>
      <c r="X24" s="11">
        <v>0</v>
      </c>
      <c r="Y24" s="8"/>
      <c r="Z24" s="6"/>
      <c r="AA24" s="11">
        <v>0</v>
      </c>
      <c r="AB24" s="8"/>
      <c r="AC24" s="6"/>
      <c r="AD24" s="11">
        <v>0</v>
      </c>
      <c r="AE24" s="8"/>
      <c r="AF24" s="7"/>
      <c r="AG24" s="27">
        <v>1008.49</v>
      </c>
      <c r="AH24" s="171">
        <v>59360</v>
      </c>
      <c r="AI24" s="86">
        <f t="shared" ref="AI24:AI29" si="11">AG24/AH24</f>
        <v>1.6989386792452831E-2</v>
      </c>
      <c r="AJ24" s="129">
        <v>0</v>
      </c>
      <c r="AK24" s="71">
        <v>0</v>
      </c>
      <c r="AL24" s="91">
        <f t="shared" ref="AL24:AL29" si="12">IF(ISERROR(AJ24/AK24),0,AJ24/AK24)</f>
        <v>0</v>
      </c>
      <c r="AM24" s="9">
        <v>0</v>
      </c>
      <c r="AN24" s="8"/>
      <c r="AO24" s="11"/>
      <c r="AP24" s="9">
        <v>0</v>
      </c>
      <c r="AQ24" s="8"/>
      <c r="AR24" s="11"/>
      <c r="AS24" s="10">
        <v>33.44</v>
      </c>
      <c r="AT24" s="23">
        <v>12</v>
      </c>
      <c r="AU24" s="7">
        <f t="shared" si="9"/>
        <v>2.7866666666666666</v>
      </c>
    </row>
    <row r="25" spans="1:47" x14ac:dyDescent="0.3">
      <c r="A25" s="192"/>
      <c r="B25" s="17" t="s">
        <v>8</v>
      </c>
      <c r="C25" s="19">
        <f t="shared" si="5"/>
        <v>6624</v>
      </c>
      <c r="D25" s="43">
        <v>1152</v>
      </c>
      <c r="E25" s="6">
        <v>5.75</v>
      </c>
      <c r="F25" s="11">
        <v>0</v>
      </c>
      <c r="G25" s="8"/>
      <c r="H25" s="6"/>
      <c r="I25" s="11">
        <v>0</v>
      </c>
      <c r="J25" s="8"/>
      <c r="K25" s="6"/>
      <c r="L25" s="11">
        <v>0</v>
      </c>
      <c r="M25" s="8"/>
      <c r="N25" s="6"/>
      <c r="O25" s="11">
        <v>0</v>
      </c>
      <c r="P25" s="8"/>
      <c r="Q25" s="7"/>
      <c r="R25" s="9">
        <f t="shared" si="10"/>
        <v>6624</v>
      </c>
      <c r="S25" s="43">
        <v>1152</v>
      </c>
      <c r="T25" s="6">
        <v>5.75</v>
      </c>
      <c r="U25" s="11">
        <v>0</v>
      </c>
      <c r="V25" s="8"/>
      <c r="W25" s="6"/>
      <c r="X25" s="11">
        <v>0</v>
      </c>
      <c r="Y25" s="8"/>
      <c r="Z25" s="6"/>
      <c r="AA25" s="11">
        <v>0</v>
      </c>
      <c r="AB25" s="8"/>
      <c r="AC25" s="6"/>
      <c r="AD25" s="11">
        <v>0</v>
      </c>
      <c r="AE25" s="8"/>
      <c r="AF25" s="7"/>
      <c r="AG25" s="27">
        <v>1100.8499999999999</v>
      </c>
      <c r="AH25" s="170">
        <v>64797</v>
      </c>
      <c r="AI25" s="86">
        <f t="shared" si="11"/>
        <v>1.6989212463539977E-2</v>
      </c>
      <c r="AJ25" s="129">
        <v>0</v>
      </c>
      <c r="AK25" s="71">
        <v>0</v>
      </c>
      <c r="AL25" s="91">
        <f t="shared" si="12"/>
        <v>0</v>
      </c>
      <c r="AM25" s="9">
        <v>0</v>
      </c>
      <c r="AN25" s="8"/>
      <c r="AO25" s="11"/>
      <c r="AP25" s="9">
        <v>0</v>
      </c>
      <c r="AQ25" s="8"/>
      <c r="AR25" s="11"/>
      <c r="AS25" s="10">
        <v>40.26</v>
      </c>
      <c r="AT25" s="23">
        <v>15</v>
      </c>
      <c r="AU25" s="7">
        <f t="shared" si="9"/>
        <v>2.6839999999999997</v>
      </c>
    </row>
    <row r="26" spans="1:47" x14ac:dyDescent="0.3">
      <c r="A26" s="192"/>
      <c r="B26" s="17" t="s">
        <v>9</v>
      </c>
      <c r="C26" s="19">
        <f t="shared" si="5"/>
        <v>6629.75</v>
      </c>
      <c r="D26" s="43">
        <v>1153</v>
      </c>
      <c r="E26" s="6">
        <v>5.75</v>
      </c>
      <c r="F26" s="11">
        <v>0</v>
      </c>
      <c r="G26" s="8"/>
      <c r="H26" s="6"/>
      <c r="I26" s="11">
        <v>0</v>
      </c>
      <c r="J26" s="8"/>
      <c r="K26" s="6"/>
      <c r="L26" s="11">
        <v>0</v>
      </c>
      <c r="M26" s="8"/>
      <c r="N26" s="6"/>
      <c r="O26" s="11">
        <v>0</v>
      </c>
      <c r="P26" s="8"/>
      <c r="Q26" s="7"/>
      <c r="R26" s="9">
        <f t="shared" si="10"/>
        <v>6629.75</v>
      </c>
      <c r="S26" s="43">
        <v>1153</v>
      </c>
      <c r="T26" s="6">
        <v>5.75</v>
      </c>
      <c r="U26" s="11">
        <v>0</v>
      </c>
      <c r="V26" s="8"/>
      <c r="W26" s="6"/>
      <c r="X26" s="11">
        <v>0</v>
      </c>
      <c r="Y26" s="8"/>
      <c r="Z26" s="6"/>
      <c r="AA26" s="11">
        <v>0</v>
      </c>
      <c r="AB26" s="8"/>
      <c r="AC26" s="6"/>
      <c r="AD26" s="11">
        <v>0</v>
      </c>
      <c r="AE26" s="8"/>
      <c r="AF26" s="7"/>
      <c r="AG26" s="27">
        <v>1181.9999999999998</v>
      </c>
      <c r="AH26" s="170">
        <v>69573</v>
      </c>
      <c r="AI26" s="86">
        <f t="shared" si="11"/>
        <v>1.6989349316545208E-2</v>
      </c>
      <c r="AJ26" s="129">
        <v>0</v>
      </c>
      <c r="AK26" s="71">
        <v>0</v>
      </c>
      <c r="AL26" s="91">
        <f t="shared" si="12"/>
        <v>0</v>
      </c>
      <c r="AM26" s="9">
        <v>0</v>
      </c>
      <c r="AN26" s="8"/>
      <c r="AO26" s="11"/>
      <c r="AP26" s="9">
        <v>0</v>
      </c>
      <c r="AQ26" s="8"/>
      <c r="AR26" s="11"/>
      <c r="AS26" s="10">
        <v>40.26</v>
      </c>
      <c r="AT26" s="23">
        <v>15</v>
      </c>
      <c r="AU26" s="7">
        <f t="shared" si="9"/>
        <v>2.6839999999999997</v>
      </c>
    </row>
    <row r="27" spans="1:47" x14ac:dyDescent="0.3">
      <c r="A27" s="192"/>
      <c r="B27" s="17" t="s">
        <v>10</v>
      </c>
      <c r="C27" s="19">
        <f t="shared" si="5"/>
        <v>6606.75</v>
      </c>
      <c r="D27" s="43">
        <v>1149</v>
      </c>
      <c r="E27" s="6">
        <v>5.75</v>
      </c>
      <c r="F27" s="11">
        <v>0</v>
      </c>
      <c r="G27" s="8"/>
      <c r="H27" s="6"/>
      <c r="I27" s="11">
        <v>0</v>
      </c>
      <c r="J27" s="8"/>
      <c r="K27" s="6"/>
      <c r="L27" s="11">
        <v>0</v>
      </c>
      <c r="M27" s="8"/>
      <c r="N27" s="6"/>
      <c r="O27" s="11">
        <v>0</v>
      </c>
      <c r="P27" s="8"/>
      <c r="Q27" s="7"/>
      <c r="R27" s="9">
        <f t="shared" si="10"/>
        <v>6606.75</v>
      </c>
      <c r="S27" s="43">
        <v>1149</v>
      </c>
      <c r="T27" s="6">
        <v>5.75</v>
      </c>
      <c r="U27" s="11">
        <v>0</v>
      </c>
      <c r="V27" s="8"/>
      <c r="W27" s="6"/>
      <c r="X27" s="11">
        <v>0</v>
      </c>
      <c r="Y27" s="8"/>
      <c r="Z27" s="6"/>
      <c r="AA27" s="11">
        <v>0</v>
      </c>
      <c r="AB27" s="8"/>
      <c r="AC27" s="6"/>
      <c r="AD27" s="11">
        <v>0</v>
      </c>
      <c r="AE27" s="8"/>
      <c r="AF27" s="7"/>
      <c r="AG27" s="27">
        <v>1400.9699999999998</v>
      </c>
      <c r="AH27" s="170">
        <v>82461</v>
      </c>
      <c r="AI27" s="86">
        <f t="shared" si="11"/>
        <v>1.6989485938807433E-2</v>
      </c>
      <c r="AJ27" s="129">
        <v>0</v>
      </c>
      <c r="AK27" s="71">
        <v>0</v>
      </c>
      <c r="AL27" s="91">
        <f t="shared" si="12"/>
        <v>0</v>
      </c>
      <c r="AM27" s="9">
        <v>0</v>
      </c>
      <c r="AN27" s="8"/>
      <c r="AO27" s="11"/>
      <c r="AP27" s="9">
        <v>0</v>
      </c>
      <c r="AQ27" s="8"/>
      <c r="AR27" s="11"/>
      <c r="AS27" s="10">
        <v>40.26</v>
      </c>
      <c r="AT27" s="23">
        <v>15</v>
      </c>
      <c r="AU27" s="7">
        <f t="shared" si="9"/>
        <v>2.6839999999999997</v>
      </c>
    </row>
    <row r="28" spans="1:47" x14ac:dyDescent="0.3">
      <c r="A28" s="192"/>
      <c r="B28" s="17" t="s">
        <v>11</v>
      </c>
      <c r="C28" s="19">
        <f t="shared" si="5"/>
        <v>6647</v>
      </c>
      <c r="D28" s="43">
        <v>1156</v>
      </c>
      <c r="E28" s="6">
        <v>5.75</v>
      </c>
      <c r="F28" s="11">
        <v>0</v>
      </c>
      <c r="G28" s="8"/>
      <c r="H28" s="6"/>
      <c r="I28" s="11">
        <v>0</v>
      </c>
      <c r="J28" s="8"/>
      <c r="K28" s="6"/>
      <c r="L28" s="11">
        <v>0</v>
      </c>
      <c r="M28" s="8"/>
      <c r="N28" s="6"/>
      <c r="O28" s="11">
        <v>0</v>
      </c>
      <c r="P28" s="8"/>
      <c r="Q28" s="7"/>
      <c r="R28" s="9">
        <f t="shared" si="10"/>
        <v>6647</v>
      </c>
      <c r="S28" s="43">
        <v>1156</v>
      </c>
      <c r="T28" s="6">
        <v>5.75</v>
      </c>
      <c r="U28" s="11">
        <v>0</v>
      </c>
      <c r="V28" s="8"/>
      <c r="W28" s="6"/>
      <c r="X28" s="11">
        <v>0</v>
      </c>
      <c r="Y28" s="8"/>
      <c r="Z28" s="6"/>
      <c r="AA28" s="11">
        <v>0</v>
      </c>
      <c r="AB28" s="8"/>
      <c r="AC28" s="6"/>
      <c r="AD28" s="11">
        <v>0</v>
      </c>
      <c r="AE28" s="8"/>
      <c r="AF28" s="7"/>
      <c r="AG28" s="27">
        <v>1299.23</v>
      </c>
      <c r="AH28" s="170">
        <v>76473</v>
      </c>
      <c r="AI28" s="86">
        <f t="shared" si="11"/>
        <v>1.6989394949851581E-2</v>
      </c>
      <c r="AJ28" s="129">
        <v>0</v>
      </c>
      <c r="AK28" s="71">
        <v>0</v>
      </c>
      <c r="AL28" s="91">
        <f t="shared" si="12"/>
        <v>0</v>
      </c>
      <c r="AM28" s="9">
        <v>0</v>
      </c>
      <c r="AN28" s="8"/>
      <c r="AO28" s="11"/>
      <c r="AP28" s="9">
        <v>0</v>
      </c>
      <c r="AQ28" s="8"/>
      <c r="AR28" s="11"/>
      <c r="AS28" s="10">
        <v>40.26</v>
      </c>
      <c r="AT28" s="23">
        <v>15</v>
      </c>
      <c r="AU28" s="7">
        <f t="shared" si="9"/>
        <v>2.6839999999999997</v>
      </c>
    </row>
    <row r="29" spans="1:47" x14ac:dyDescent="0.3">
      <c r="A29" s="192"/>
      <c r="B29" s="17" t="s">
        <v>12</v>
      </c>
      <c r="C29" s="19">
        <f t="shared" si="5"/>
        <v>6641.25</v>
      </c>
      <c r="D29" s="43">
        <v>1155</v>
      </c>
      <c r="E29" s="6">
        <v>5.75</v>
      </c>
      <c r="F29" s="11">
        <v>0</v>
      </c>
      <c r="G29" s="8"/>
      <c r="H29" s="6"/>
      <c r="I29" s="11">
        <v>0</v>
      </c>
      <c r="J29" s="8"/>
      <c r="K29" s="6"/>
      <c r="L29" s="11">
        <v>0</v>
      </c>
      <c r="M29" s="8"/>
      <c r="N29" s="6"/>
      <c r="O29" s="11">
        <v>0</v>
      </c>
      <c r="P29" s="8"/>
      <c r="Q29" s="7"/>
      <c r="R29" s="9">
        <f t="shared" si="10"/>
        <v>6641.25</v>
      </c>
      <c r="S29" s="43">
        <v>1155</v>
      </c>
      <c r="T29" s="6">
        <v>5.75</v>
      </c>
      <c r="U29" s="11">
        <v>0</v>
      </c>
      <c r="V29" s="8"/>
      <c r="W29" s="6"/>
      <c r="X29" s="11">
        <v>0</v>
      </c>
      <c r="Y29" s="8"/>
      <c r="Z29" s="6"/>
      <c r="AA29" s="11">
        <v>0</v>
      </c>
      <c r="AB29" s="8"/>
      <c r="AC29" s="6"/>
      <c r="AD29" s="11">
        <v>0</v>
      </c>
      <c r="AE29" s="8"/>
      <c r="AF29" s="7"/>
      <c r="AG29" s="27">
        <v>1269.1200000000001</v>
      </c>
      <c r="AH29" s="23">
        <v>74701</v>
      </c>
      <c r="AI29" s="86">
        <f t="shared" si="11"/>
        <v>1.698933079878449E-2</v>
      </c>
      <c r="AJ29" s="158">
        <v>0</v>
      </c>
      <c r="AK29" s="71">
        <v>0</v>
      </c>
      <c r="AL29" s="91">
        <f t="shared" si="12"/>
        <v>0</v>
      </c>
      <c r="AM29" s="151">
        <v>0</v>
      </c>
      <c r="AN29" s="8"/>
      <c r="AO29" s="11"/>
      <c r="AP29" s="151">
        <v>0</v>
      </c>
      <c r="AQ29" s="8"/>
      <c r="AR29" s="11"/>
      <c r="AS29" s="10">
        <v>40.26</v>
      </c>
      <c r="AT29" s="23">
        <v>15</v>
      </c>
      <c r="AU29" s="7">
        <f t="shared" si="9"/>
        <v>2.6839999999999997</v>
      </c>
    </row>
    <row r="30" spans="1:47" s="26" customFormat="1" x14ac:dyDescent="0.3">
      <c r="A30" s="193"/>
      <c r="B30" s="49" t="s">
        <v>67</v>
      </c>
      <c r="C30" s="50">
        <f>SUM(C24:C29)</f>
        <v>39726.75</v>
      </c>
      <c r="D30" s="265" t="s">
        <v>32</v>
      </c>
      <c r="E30" s="249"/>
      <c r="F30" s="51">
        <f>SUM(F24:F29)</f>
        <v>0</v>
      </c>
      <c r="G30" s="249" t="s">
        <v>32</v>
      </c>
      <c r="H30" s="250"/>
      <c r="I30" s="51">
        <f>SUM(I24:I29)</f>
        <v>0</v>
      </c>
      <c r="J30" s="249" t="s">
        <v>32</v>
      </c>
      <c r="K30" s="250"/>
      <c r="L30" s="51">
        <f>SUM(L24:L29)</f>
        <v>0</v>
      </c>
      <c r="M30" s="249" t="s">
        <v>32</v>
      </c>
      <c r="N30" s="250"/>
      <c r="O30" s="51">
        <f>SUM(O24:O29)</f>
        <v>0</v>
      </c>
      <c r="P30" s="249" t="s">
        <v>32</v>
      </c>
      <c r="Q30" s="266"/>
      <c r="R30" s="52">
        <f>SUM(R24:R29)</f>
        <v>39726.75</v>
      </c>
      <c r="S30" s="265" t="s">
        <v>32</v>
      </c>
      <c r="T30" s="265"/>
      <c r="U30" s="53">
        <f>SUM(U24:U29)</f>
        <v>0</v>
      </c>
      <c r="V30" s="265" t="s">
        <v>32</v>
      </c>
      <c r="W30" s="249"/>
      <c r="X30" s="53">
        <f>SUM(X24:X29)</f>
        <v>0</v>
      </c>
      <c r="Y30" s="265" t="s">
        <v>32</v>
      </c>
      <c r="Z30" s="249"/>
      <c r="AA30" s="53">
        <f>SUM(AA24:AA29)</f>
        <v>0</v>
      </c>
      <c r="AB30" s="265" t="s">
        <v>32</v>
      </c>
      <c r="AC30" s="249"/>
      <c r="AD30" s="53">
        <f>SUM(AD24:AD29)</f>
        <v>0</v>
      </c>
      <c r="AE30" s="265" t="s">
        <v>32</v>
      </c>
      <c r="AF30" s="267"/>
      <c r="AG30" s="50">
        <f>SUM(AG24:AG29)</f>
        <v>7260.6599999999989</v>
      </c>
      <c r="AH30" s="265" t="s">
        <v>32</v>
      </c>
      <c r="AI30" s="249"/>
      <c r="AJ30" s="50">
        <f>SUM(AJ24:AJ29)</f>
        <v>0</v>
      </c>
      <c r="AK30" s="265" t="s">
        <v>32</v>
      </c>
      <c r="AL30" s="249"/>
      <c r="AM30" s="50">
        <f>SUM(AM24:AM29)</f>
        <v>0</v>
      </c>
      <c r="AN30" s="265" t="s">
        <v>32</v>
      </c>
      <c r="AO30" s="249"/>
      <c r="AP30" s="50">
        <f>SUM(AP24:AP29)</f>
        <v>0</v>
      </c>
      <c r="AQ30" s="265" t="s">
        <v>32</v>
      </c>
      <c r="AR30" s="265"/>
      <c r="AS30" s="56">
        <f>SUM(AS24:AS29)</f>
        <v>234.73999999999995</v>
      </c>
      <c r="AT30" s="265" t="s">
        <v>32</v>
      </c>
      <c r="AU30" s="249"/>
    </row>
    <row r="31" spans="1:47" s="26" customFormat="1" ht="15.75" thickBot="1" x14ac:dyDescent="0.3">
      <c r="B31" s="49" t="s">
        <v>19</v>
      </c>
      <c r="C31" s="57">
        <f>C23+C30</f>
        <v>117673.75</v>
      </c>
      <c r="D31" s="269" t="s">
        <v>32</v>
      </c>
      <c r="E31" s="270"/>
      <c r="F31" s="58">
        <f>F23+F30</f>
        <v>0</v>
      </c>
      <c r="G31" s="269" t="s">
        <v>32</v>
      </c>
      <c r="H31" s="270"/>
      <c r="I31" s="58">
        <f>I23+I30</f>
        <v>0</v>
      </c>
      <c r="J31" s="269" t="s">
        <v>32</v>
      </c>
      <c r="K31" s="270"/>
      <c r="L31" s="58">
        <f>L23+L30</f>
        <v>0</v>
      </c>
      <c r="M31" s="269" t="s">
        <v>32</v>
      </c>
      <c r="N31" s="270"/>
      <c r="O31" s="58">
        <f>O23+O30</f>
        <v>0</v>
      </c>
      <c r="P31" s="269" t="s">
        <v>32</v>
      </c>
      <c r="Q31" s="271"/>
      <c r="R31" s="59">
        <f>R23+R30</f>
        <v>117673.75</v>
      </c>
      <c r="S31" s="269" t="s">
        <v>32</v>
      </c>
      <c r="T31" s="269"/>
      <c r="U31" s="60">
        <f>U23+U30</f>
        <v>0</v>
      </c>
      <c r="V31" s="269" t="s">
        <v>32</v>
      </c>
      <c r="W31" s="270"/>
      <c r="X31" s="60">
        <f>X23+X30</f>
        <v>0</v>
      </c>
      <c r="Y31" s="269" t="s">
        <v>32</v>
      </c>
      <c r="Z31" s="270"/>
      <c r="AA31" s="60">
        <f>AA23+AA30</f>
        <v>0</v>
      </c>
      <c r="AB31" s="269" t="s">
        <v>32</v>
      </c>
      <c r="AC31" s="270"/>
      <c r="AD31" s="60">
        <f>AD23+AD30</f>
        <v>0</v>
      </c>
      <c r="AE31" s="269" t="s">
        <v>32</v>
      </c>
      <c r="AF31" s="271"/>
      <c r="AG31" s="57">
        <f>AG23+AG30</f>
        <v>21435.639999999996</v>
      </c>
      <c r="AH31" s="269" t="s">
        <v>32</v>
      </c>
      <c r="AI31" s="270"/>
      <c r="AJ31" s="57">
        <f>AJ23+AJ30</f>
        <v>1038.7993000000001</v>
      </c>
      <c r="AK31" s="269" t="s">
        <v>32</v>
      </c>
      <c r="AL31" s="270"/>
      <c r="AM31" s="57">
        <f>AM23+AM30</f>
        <v>0</v>
      </c>
      <c r="AN31" s="269" t="s">
        <v>32</v>
      </c>
      <c r="AO31" s="270"/>
      <c r="AP31" s="57">
        <f>AP23+AP30</f>
        <v>0</v>
      </c>
      <c r="AQ31" s="269" t="s">
        <v>32</v>
      </c>
      <c r="AR31" s="270"/>
      <c r="AS31" s="61">
        <f>AS23+AS30</f>
        <v>636.02</v>
      </c>
      <c r="AT31" s="269" t="s">
        <v>32</v>
      </c>
      <c r="AU31" s="270"/>
    </row>
    <row r="33" spans="42:47" x14ac:dyDescent="0.3">
      <c r="AP33" s="62"/>
      <c r="AQ33" s="62"/>
      <c r="AR33" s="62"/>
      <c r="AS33" s="239" t="s">
        <v>50</v>
      </c>
      <c r="AT33" s="239"/>
      <c r="AU33" s="239"/>
    </row>
    <row r="34" spans="42:47" x14ac:dyDescent="0.3">
      <c r="AP34" s="62"/>
      <c r="AQ34" s="62"/>
      <c r="AR34" s="62"/>
      <c r="AS34" s="239"/>
      <c r="AT34" s="239"/>
      <c r="AU34" s="239"/>
    </row>
    <row r="35" spans="42:47" x14ac:dyDescent="0.3">
      <c r="AP35" s="62"/>
      <c r="AQ35" s="62"/>
      <c r="AR35" s="62"/>
      <c r="AS35" s="239"/>
      <c r="AT35" s="239"/>
      <c r="AU35" s="239"/>
    </row>
    <row r="36" spans="42:47" x14ac:dyDescent="0.3">
      <c r="AP36" s="62"/>
      <c r="AQ36" s="62"/>
      <c r="AR36" s="62"/>
      <c r="AS36" s="239"/>
      <c r="AT36" s="239"/>
      <c r="AU36" s="239"/>
    </row>
    <row r="37" spans="42:47" ht="15" x14ac:dyDescent="0.25">
      <c r="AS37" s="63"/>
      <c r="AT37" s="63"/>
      <c r="AU37" s="63"/>
    </row>
    <row r="38" spans="42:47" ht="15" x14ac:dyDescent="0.25">
      <c r="AS38" s="62"/>
      <c r="AT38" s="62"/>
      <c r="AU38" s="62"/>
    </row>
    <row r="39" spans="42:47" ht="15" x14ac:dyDescent="0.25">
      <c r="AS39" s="62"/>
      <c r="AT39" s="62"/>
      <c r="AU39" s="62"/>
    </row>
    <row r="40" spans="42:47" ht="15" x14ac:dyDescent="0.25">
      <c r="AS40" s="62"/>
      <c r="AT40" s="62"/>
      <c r="AU40" s="62"/>
    </row>
    <row r="41" spans="42:47" x14ac:dyDescent="0.3">
      <c r="AS41" s="62"/>
      <c r="AT41" s="62"/>
      <c r="AU41" s="62"/>
    </row>
    <row r="42" spans="42:47" x14ac:dyDescent="0.3">
      <c r="AS42" s="62"/>
      <c r="AT42" s="62"/>
      <c r="AU42" s="62"/>
    </row>
  </sheetData>
  <mergeCells count="79">
    <mergeCell ref="AT31:AU31"/>
    <mergeCell ref="AS33:AU36"/>
    <mergeCell ref="AQ30:AR30"/>
    <mergeCell ref="S31:T31"/>
    <mergeCell ref="V31:W31"/>
    <mergeCell ref="Y31:Z31"/>
    <mergeCell ref="AB31:AC31"/>
    <mergeCell ref="AE31:AF31"/>
    <mergeCell ref="AK31:AL31"/>
    <mergeCell ref="AN31:AO31"/>
    <mergeCell ref="AQ31:AR31"/>
    <mergeCell ref="AT30:AU30"/>
    <mergeCell ref="AE30:AF30"/>
    <mergeCell ref="AH31:AI31"/>
    <mergeCell ref="AH30:AI30"/>
    <mergeCell ref="AK30:AL30"/>
    <mergeCell ref="D31:E31"/>
    <mergeCell ref="G31:H31"/>
    <mergeCell ref="J31:K31"/>
    <mergeCell ref="M31:N31"/>
    <mergeCell ref="P31:Q31"/>
    <mergeCell ref="P30:Q30"/>
    <mergeCell ref="S30:T30"/>
    <mergeCell ref="V30:W30"/>
    <mergeCell ref="Y30:Z30"/>
    <mergeCell ref="AB30:AC30"/>
    <mergeCell ref="AN30:AO30"/>
    <mergeCell ref="AH23:AI23"/>
    <mergeCell ref="AK23:AL23"/>
    <mergeCell ref="AN23:AO23"/>
    <mergeCell ref="AQ23:AR23"/>
    <mergeCell ref="AT23:AU23"/>
    <mergeCell ref="A24:A30"/>
    <mergeCell ref="D30:E30"/>
    <mergeCell ref="G30:H30"/>
    <mergeCell ref="J30:K30"/>
    <mergeCell ref="M30:N30"/>
    <mergeCell ref="P23:Q23"/>
    <mergeCell ref="S23:T23"/>
    <mergeCell ref="V23:W23"/>
    <mergeCell ref="Y23:Z23"/>
    <mergeCell ref="AB23:AC23"/>
    <mergeCell ref="AE23:AF23"/>
    <mergeCell ref="A11:A23"/>
    <mergeCell ref="D23:E23"/>
    <mergeCell ref="G23:H23"/>
    <mergeCell ref="J23:K23"/>
    <mergeCell ref="M23:N23"/>
    <mergeCell ref="AP7:AR9"/>
    <mergeCell ref="AS7:AU9"/>
    <mergeCell ref="R8:T8"/>
    <mergeCell ref="U8:AF8"/>
    <mergeCell ref="R9:R10"/>
    <mergeCell ref="S9:S10"/>
    <mergeCell ref="R7:AF7"/>
    <mergeCell ref="AG7:AI9"/>
    <mergeCell ref="AJ7:AL9"/>
    <mergeCell ref="AM7:AO9"/>
    <mergeCell ref="T9:T10"/>
    <mergeCell ref="U9:W9"/>
    <mergeCell ref="X9:Z9"/>
    <mergeCell ref="AA9:AC9"/>
    <mergeCell ref="AD9:AF9"/>
    <mergeCell ref="C1:D1"/>
    <mergeCell ref="E1:G1"/>
    <mergeCell ref="N3:P3"/>
    <mergeCell ref="C5:D5"/>
    <mergeCell ref="E5:G5"/>
    <mergeCell ref="B7:B10"/>
    <mergeCell ref="C7:Q7"/>
    <mergeCell ref="C8:E8"/>
    <mergeCell ref="G8:Q8"/>
    <mergeCell ref="C9:C10"/>
    <mergeCell ref="O9:Q9"/>
    <mergeCell ref="D9:D10"/>
    <mergeCell ref="E9:E10"/>
    <mergeCell ref="F9:H9"/>
    <mergeCell ref="I9:K9"/>
    <mergeCell ref="L9:N9"/>
  </mergeCells>
  <pageMargins left="0.7" right="0.7" top="0.75" bottom="0.75" header="0.3" footer="0.3"/>
  <pageSetup scale="90" orientation="landscape" r:id="rId1"/>
  <headerFooter>
    <oddFooter>&amp;R&amp;P of &amp;N</oddFooter>
  </headerFooter>
  <rowBreaks count="1" manualBreakCount="1">
    <brk id="31" max="16383" man="1"/>
  </rowBreaks>
  <colBreaks count="2" manualBreakCount="2">
    <brk id="17" max="1048575" man="1"/>
    <brk id="32" max="104857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2"/>
  <sheetViews>
    <sheetView workbookViewId="0">
      <pane xSplit="2" ySplit="10" topLeftCell="C21" activePane="bottomRight" state="frozen"/>
      <selection pane="topRight" activeCell="C1" sqref="C1"/>
      <selection pane="bottomLeft" activeCell="A11" sqref="A11"/>
      <selection pane="bottomRight" activeCell="B1" sqref="B1"/>
    </sheetView>
  </sheetViews>
  <sheetFormatPr defaultRowHeight="14.4" x14ac:dyDescent="0.3"/>
  <cols>
    <col min="1" max="1" width="3.5546875" bestFit="1" customWidth="1"/>
    <col min="2" max="2" width="11.33203125" bestFit="1" customWidth="1"/>
    <col min="3" max="3" width="12.33203125" customWidth="1"/>
    <col min="4" max="4" width="8.5546875" customWidth="1"/>
    <col min="5" max="5" width="7.33203125" customWidth="1"/>
    <col min="6" max="6" width="8.88671875" bestFit="1" customWidth="1"/>
    <col min="7" max="7" width="7.88671875" customWidth="1"/>
    <col min="8" max="8" width="6.44140625" customWidth="1"/>
    <col min="9" max="9" width="8.88671875" bestFit="1" customWidth="1"/>
    <col min="10" max="10" width="7.6640625" customWidth="1"/>
    <col min="11" max="11" width="6.5546875" customWidth="1"/>
    <col min="12" max="12" width="8.88671875" bestFit="1" customWidth="1"/>
    <col min="13" max="13" width="7.33203125" customWidth="1"/>
    <col min="14" max="14" width="7" customWidth="1"/>
    <col min="15" max="15" width="8.88671875" bestFit="1" customWidth="1"/>
    <col min="16" max="16" width="8.33203125" customWidth="1"/>
    <col min="17" max="17" width="7.44140625" customWidth="1"/>
    <col min="18" max="18" width="11.5546875" bestFit="1" customWidth="1"/>
    <col min="19" max="20" width="7" bestFit="1" customWidth="1"/>
    <col min="21" max="21" width="8.88671875" bestFit="1" customWidth="1"/>
    <col min="22" max="22" width="5.5546875" bestFit="1" customWidth="1"/>
    <col min="23" max="23" width="5" bestFit="1" customWidth="1"/>
    <col min="24" max="24" width="8.88671875" bestFit="1" customWidth="1"/>
    <col min="25" max="25" width="5.5546875" bestFit="1" customWidth="1"/>
    <col min="26" max="26" width="5" bestFit="1" customWidth="1"/>
    <col min="27" max="27" width="8.88671875" bestFit="1" customWidth="1"/>
    <col min="28" max="28" width="5.5546875" bestFit="1" customWidth="1"/>
    <col min="29" max="29" width="5" bestFit="1" customWidth="1"/>
    <col min="30" max="30" width="8.88671875" customWidth="1"/>
    <col min="31" max="31" width="5.5546875" bestFit="1" customWidth="1"/>
    <col min="32" max="32" width="5" bestFit="1" customWidth="1"/>
    <col min="33" max="33" width="8.88671875" bestFit="1" customWidth="1"/>
    <col min="34" max="34" width="8.109375" customWidth="1"/>
    <col min="35" max="35" width="10.33203125" bestFit="1" customWidth="1"/>
    <col min="36" max="36" width="11.88671875" customWidth="1"/>
    <col min="37" max="37" width="8.6640625" customWidth="1"/>
    <col min="38" max="38" width="10.33203125" bestFit="1" customWidth="1"/>
    <col min="39" max="39" width="12.6640625" customWidth="1"/>
    <col min="40" max="40" width="11.109375" customWidth="1"/>
    <col min="41" max="41" width="9.33203125" customWidth="1"/>
    <col min="42" max="42" width="12.6640625" customWidth="1"/>
    <col min="43" max="43" width="11.109375" customWidth="1"/>
    <col min="44" max="44" width="9.33203125" customWidth="1"/>
    <col min="45" max="45" width="11.5546875" customWidth="1"/>
    <col min="46" max="46" width="9.109375" bestFit="1" customWidth="1"/>
    <col min="47" max="47" width="9.109375" customWidth="1"/>
  </cols>
  <sheetData>
    <row r="1" spans="1:47" ht="15" thickBot="1" x14ac:dyDescent="0.35">
      <c r="C1" s="216" t="s">
        <v>20</v>
      </c>
      <c r="D1" s="216"/>
      <c r="E1" s="217" t="s">
        <v>33</v>
      </c>
      <c r="F1" s="217"/>
      <c r="G1" s="217"/>
    </row>
    <row r="2" spans="1:47" x14ac:dyDescent="0.3">
      <c r="C2" s="4" t="s">
        <v>21</v>
      </c>
      <c r="D2" s="4"/>
      <c r="E2" s="4"/>
      <c r="F2" s="4"/>
    </row>
    <row r="3" spans="1:47" x14ac:dyDescent="0.3">
      <c r="C3" s="4" t="s">
        <v>22</v>
      </c>
      <c r="D3" s="4"/>
      <c r="E3" s="4"/>
      <c r="F3" s="4"/>
      <c r="N3" s="218"/>
      <c r="O3" s="218"/>
      <c r="P3" s="218"/>
    </row>
    <row r="5" spans="1:47" ht="15" thickBot="1" x14ac:dyDescent="0.35">
      <c r="C5" s="216" t="s">
        <v>23</v>
      </c>
      <c r="D5" s="216"/>
      <c r="E5" s="217" t="s">
        <v>62</v>
      </c>
      <c r="F5" s="217"/>
      <c r="G5" s="217"/>
      <c r="H5" s="5"/>
      <c r="I5" s="5"/>
    </row>
    <row r="6" spans="1:47" ht="15" thickBot="1" x14ac:dyDescent="0.35"/>
    <row r="7" spans="1:47" ht="14.4" customHeight="1" x14ac:dyDescent="0.3">
      <c r="B7" s="240" t="s">
        <v>0</v>
      </c>
      <c r="C7" s="221" t="s">
        <v>1</v>
      </c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3"/>
      <c r="R7" s="231" t="s">
        <v>27</v>
      </c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3"/>
      <c r="AG7" s="260" t="s">
        <v>45</v>
      </c>
      <c r="AH7" s="208"/>
      <c r="AI7" s="261"/>
      <c r="AJ7" s="260" t="s">
        <v>46</v>
      </c>
      <c r="AK7" s="208"/>
      <c r="AL7" s="261"/>
      <c r="AM7" s="199" t="s">
        <v>37</v>
      </c>
      <c r="AN7" s="200"/>
      <c r="AO7" s="251"/>
      <c r="AP7" s="199" t="s">
        <v>47</v>
      </c>
      <c r="AQ7" s="200"/>
      <c r="AR7" s="251"/>
      <c r="AS7" s="254" t="s">
        <v>48</v>
      </c>
      <c r="AT7" s="208"/>
      <c r="AU7" s="209"/>
    </row>
    <row r="8" spans="1:47" x14ac:dyDescent="0.3">
      <c r="B8" s="181"/>
      <c r="C8" s="241" t="s">
        <v>2</v>
      </c>
      <c r="D8" s="242"/>
      <c r="E8" s="242"/>
      <c r="F8" s="28"/>
      <c r="G8" s="242" t="s">
        <v>3</v>
      </c>
      <c r="H8" s="242"/>
      <c r="I8" s="242"/>
      <c r="J8" s="242"/>
      <c r="K8" s="242"/>
      <c r="L8" s="242"/>
      <c r="M8" s="242"/>
      <c r="N8" s="242"/>
      <c r="O8" s="242"/>
      <c r="P8" s="242"/>
      <c r="Q8" s="243"/>
      <c r="R8" s="257" t="s">
        <v>2</v>
      </c>
      <c r="S8" s="245"/>
      <c r="T8" s="248"/>
      <c r="U8" s="244" t="s">
        <v>3</v>
      </c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6"/>
      <c r="AG8" s="210"/>
      <c r="AH8" s="211"/>
      <c r="AI8" s="262"/>
      <c r="AJ8" s="210"/>
      <c r="AK8" s="211"/>
      <c r="AL8" s="262"/>
      <c r="AM8" s="202"/>
      <c r="AN8" s="203"/>
      <c r="AO8" s="252"/>
      <c r="AP8" s="202"/>
      <c r="AQ8" s="203"/>
      <c r="AR8" s="252"/>
      <c r="AS8" s="255"/>
      <c r="AT8" s="211"/>
      <c r="AU8" s="212"/>
    </row>
    <row r="9" spans="1:47" x14ac:dyDescent="0.3">
      <c r="B9" s="181"/>
      <c r="C9" s="241" t="s">
        <v>28</v>
      </c>
      <c r="D9" s="247" t="s">
        <v>4</v>
      </c>
      <c r="E9" s="242" t="s">
        <v>5</v>
      </c>
      <c r="F9" s="244" t="s">
        <v>6</v>
      </c>
      <c r="G9" s="245"/>
      <c r="H9" s="248"/>
      <c r="I9" s="244" t="s">
        <v>24</v>
      </c>
      <c r="J9" s="245"/>
      <c r="K9" s="248"/>
      <c r="L9" s="244" t="s">
        <v>25</v>
      </c>
      <c r="M9" s="245"/>
      <c r="N9" s="248"/>
      <c r="O9" s="244" t="s">
        <v>26</v>
      </c>
      <c r="P9" s="245"/>
      <c r="Q9" s="246"/>
      <c r="R9" s="258" t="s">
        <v>28</v>
      </c>
      <c r="S9" s="259" t="s">
        <v>29</v>
      </c>
      <c r="T9" s="264" t="s">
        <v>5</v>
      </c>
      <c r="U9" s="244" t="s">
        <v>6</v>
      </c>
      <c r="V9" s="245"/>
      <c r="W9" s="248"/>
      <c r="X9" s="244" t="s">
        <v>24</v>
      </c>
      <c r="Y9" s="245"/>
      <c r="Z9" s="248"/>
      <c r="AA9" s="244" t="s">
        <v>25</v>
      </c>
      <c r="AB9" s="245"/>
      <c r="AC9" s="248"/>
      <c r="AD9" s="244" t="s">
        <v>26</v>
      </c>
      <c r="AE9" s="245"/>
      <c r="AF9" s="246"/>
      <c r="AG9" s="213"/>
      <c r="AH9" s="214"/>
      <c r="AI9" s="263"/>
      <c r="AJ9" s="213"/>
      <c r="AK9" s="214"/>
      <c r="AL9" s="263"/>
      <c r="AM9" s="205"/>
      <c r="AN9" s="206"/>
      <c r="AO9" s="253"/>
      <c r="AP9" s="205"/>
      <c r="AQ9" s="206"/>
      <c r="AR9" s="253"/>
      <c r="AS9" s="256"/>
      <c r="AT9" s="214"/>
      <c r="AU9" s="215"/>
    </row>
    <row r="10" spans="1:47" ht="27" customHeight="1" x14ac:dyDescent="0.3">
      <c r="B10" s="181"/>
      <c r="C10" s="241"/>
      <c r="D10" s="229"/>
      <c r="E10" s="242"/>
      <c r="F10" s="28" t="s">
        <v>28</v>
      </c>
      <c r="G10" s="29" t="s">
        <v>4</v>
      </c>
      <c r="H10" s="30" t="s">
        <v>5</v>
      </c>
      <c r="I10" s="28" t="s">
        <v>28</v>
      </c>
      <c r="J10" s="29" t="s">
        <v>4</v>
      </c>
      <c r="K10" s="30" t="s">
        <v>5</v>
      </c>
      <c r="L10" s="28" t="s">
        <v>28</v>
      </c>
      <c r="M10" s="29" t="s">
        <v>4</v>
      </c>
      <c r="N10" s="30" t="s">
        <v>5</v>
      </c>
      <c r="O10" s="28" t="s">
        <v>28</v>
      </c>
      <c r="P10" s="29" t="s">
        <v>4</v>
      </c>
      <c r="Q10" s="31" t="s">
        <v>5</v>
      </c>
      <c r="R10" s="235"/>
      <c r="S10" s="237"/>
      <c r="T10" s="190"/>
      <c r="U10" s="32" t="s">
        <v>28</v>
      </c>
      <c r="V10" s="33" t="s">
        <v>29</v>
      </c>
      <c r="W10" s="34" t="s">
        <v>5</v>
      </c>
      <c r="X10" s="32" t="s">
        <v>28</v>
      </c>
      <c r="Y10" s="33" t="s">
        <v>29</v>
      </c>
      <c r="Z10" s="34" t="s">
        <v>5</v>
      </c>
      <c r="AA10" s="32" t="s">
        <v>28</v>
      </c>
      <c r="AB10" s="33" t="s">
        <v>29</v>
      </c>
      <c r="AC10" s="34" t="s">
        <v>5</v>
      </c>
      <c r="AD10" s="32" t="s">
        <v>28</v>
      </c>
      <c r="AE10" s="33" t="s">
        <v>29</v>
      </c>
      <c r="AF10" s="35" t="s">
        <v>5</v>
      </c>
      <c r="AG10" s="36" t="s">
        <v>28</v>
      </c>
      <c r="AH10" s="40" t="s">
        <v>30</v>
      </c>
      <c r="AI10" s="38" t="s">
        <v>5</v>
      </c>
      <c r="AJ10" s="36" t="s">
        <v>28</v>
      </c>
      <c r="AK10" s="40" t="s">
        <v>30</v>
      </c>
      <c r="AL10" s="38" t="s">
        <v>5</v>
      </c>
      <c r="AM10" s="36" t="s">
        <v>28</v>
      </c>
      <c r="AN10" s="37" t="s">
        <v>30</v>
      </c>
      <c r="AO10" s="38" t="s">
        <v>5</v>
      </c>
      <c r="AP10" s="36" t="s">
        <v>28</v>
      </c>
      <c r="AQ10" s="37" t="s">
        <v>30</v>
      </c>
      <c r="AR10" s="38" t="s">
        <v>5</v>
      </c>
      <c r="AS10" s="39" t="s">
        <v>28</v>
      </c>
      <c r="AT10" s="40" t="s">
        <v>31</v>
      </c>
      <c r="AU10" s="41" t="s">
        <v>49</v>
      </c>
    </row>
    <row r="11" spans="1:47" ht="15" customHeight="1" x14ac:dyDescent="0.3">
      <c r="A11" s="191">
        <v>2017</v>
      </c>
      <c r="B11" s="42" t="s">
        <v>7</v>
      </c>
      <c r="C11" s="19">
        <f t="shared" ref="C11:C16" si="0">D11*E11</f>
        <v>5082</v>
      </c>
      <c r="D11" s="48">
        <v>525</v>
      </c>
      <c r="E11" s="6">
        <v>9.68</v>
      </c>
      <c r="F11" s="11">
        <v>0</v>
      </c>
      <c r="G11" s="8"/>
      <c r="H11" s="6"/>
      <c r="I11" s="11">
        <v>0</v>
      </c>
      <c r="J11" s="8"/>
      <c r="K11" s="6"/>
      <c r="L11" s="11">
        <v>0</v>
      </c>
      <c r="M11" s="8"/>
      <c r="N11" s="6"/>
      <c r="O11" s="11">
        <v>0</v>
      </c>
      <c r="P11" s="8"/>
      <c r="Q11" s="7"/>
      <c r="R11" s="9">
        <f t="shared" ref="R11:R16" si="1">S11*T11</f>
        <v>3018.75</v>
      </c>
      <c r="S11" s="48">
        <v>525</v>
      </c>
      <c r="T11" s="6">
        <v>5.75</v>
      </c>
      <c r="U11" s="11">
        <v>0</v>
      </c>
      <c r="V11" s="8"/>
      <c r="W11" s="6"/>
      <c r="X11" s="11">
        <v>0</v>
      </c>
      <c r="Y11" s="8"/>
      <c r="Z11" s="6"/>
      <c r="AA11" s="11">
        <v>0</v>
      </c>
      <c r="AB11" s="8"/>
      <c r="AC11" s="6"/>
      <c r="AD11" s="11">
        <v>0</v>
      </c>
      <c r="AE11" s="8"/>
      <c r="AF11" s="7"/>
      <c r="AG11" s="9">
        <f t="shared" ref="AG11:AG16" si="2">AH11*AI11</f>
        <v>0</v>
      </c>
      <c r="AH11" s="77"/>
      <c r="AI11" s="157">
        <v>0</v>
      </c>
      <c r="AJ11" s="153">
        <v>1937.6399999999999</v>
      </c>
      <c r="AK11" s="23">
        <v>111898</v>
      </c>
      <c r="AL11" s="157">
        <f t="shared" ref="AL11:AL16" si="3">AJ11/AK11</f>
        <v>1.7316127187259826E-2</v>
      </c>
      <c r="AM11" s="149">
        <v>0</v>
      </c>
      <c r="AN11" s="8"/>
      <c r="AO11" s="11"/>
      <c r="AP11" s="149">
        <v>0</v>
      </c>
      <c r="AQ11" s="8"/>
      <c r="AR11" s="6"/>
      <c r="AS11" s="10">
        <v>188.69</v>
      </c>
      <c r="AT11" s="12">
        <v>20</v>
      </c>
      <c r="AU11" s="7">
        <f t="shared" ref="AU11:AU16" si="4">AS11/AT11</f>
        <v>9.4344999999999999</v>
      </c>
    </row>
    <row r="12" spans="1:47" x14ac:dyDescent="0.3">
      <c r="A12" s="192"/>
      <c r="B12" s="17" t="s">
        <v>8</v>
      </c>
      <c r="C12" s="19">
        <f t="shared" si="0"/>
        <v>5101.3599999999997</v>
      </c>
      <c r="D12" s="43">
        <v>527</v>
      </c>
      <c r="E12" s="6">
        <v>9.68</v>
      </c>
      <c r="F12" s="11">
        <v>0</v>
      </c>
      <c r="G12" s="8"/>
      <c r="H12" s="6"/>
      <c r="I12" s="11">
        <v>0</v>
      </c>
      <c r="J12" s="8"/>
      <c r="K12" s="6"/>
      <c r="L12" s="11">
        <v>0</v>
      </c>
      <c r="M12" s="8"/>
      <c r="N12" s="6"/>
      <c r="O12" s="11">
        <v>0</v>
      </c>
      <c r="P12" s="8"/>
      <c r="Q12" s="7"/>
      <c r="R12" s="9">
        <f t="shared" si="1"/>
        <v>3030.25</v>
      </c>
      <c r="S12" s="43">
        <v>527</v>
      </c>
      <c r="T12" s="6">
        <v>5.75</v>
      </c>
      <c r="U12" s="11">
        <v>0</v>
      </c>
      <c r="V12" s="8"/>
      <c r="W12" s="6"/>
      <c r="X12" s="11">
        <v>0</v>
      </c>
      <c r="Y12" s="8"/>
      <c r="Z12" s="6"/>
      <c r="AA12" s="11">
        <v>0</v>
      </c>
      <c r="AB12" s="8"/>
      <c r="AC12" s="6"/>
      <c r="AD12" s="11">
        <v>0</v>
      </c>
      <c r="AE12" s="8"/>
      <c r="AF12" s="7"/>
      <c r="AG12" s="9">
        <f t="shared" si="2"/>
        <v>0</v>
      </c>
      <c r="AH12" s="46"/>
      <c r="AI12" s="157">
        <v>0</v>
      </c>
      <c r="AJ12" s="19">
        <v>653.13000000000011</v>
      </c>
      <c r="AK12" s="23">
        <v>130625</v>
      </c>
      <c r="AL12" s="162">
        <f t="shared" si="3"/>
        <v>5.0000382775119622E-3</v>
      </c>
      <c r="AM12" s="9">
        <v>0</v>
      </c>
      <c r="AN12" s="8"/>
      <c r="AO12" s="11"/>
      <c r="AP12" s="9">
        <v>0</v>
      </c>
      <c r="AQ12" s="8"/>
      <c r="AR12" s="6"/>
      <c r="AS12" s="10">
        <v>188.69</v>
      </c>
      <c r="AT12" s="12">
        <v>20</v>
      </c>
      <c r="AU12" s="7">
        <f t="shared" si="4"/>
        <v>9.4344999999999999</v>
      </c>
    </row>
    <row r="13" spans="1:47" x14ac:dyDescent="0.3">
      <c r="A13" s="192"/>
      <c r="B13" s="17" t="s">
        <v>9</v>
      </c>
      <c r="C13" s="19">
        <f t="shared" si="0"/>
        <v>5130.3999999999996</v>
      </c>
      <c r="D13" s="43">
        <v>530</v>
      </c>
      <c r="E13" s="6">
        <v>9.68</v>
      </c>
      <c r="F13" s="11">
        <v>0</v>
      </c>
      <c r="G13" s="8"/>
      <c r="H13" s="6"/>
      <c r="I13" s="11">
        <v>0</v>
      </c>
      <c r="J13" s="8"/>
      <c r="K13" s="6"/>
      <c r="L13" s="11">
        <v>0</v>
      </c>
      <c r="M13" s="8"/>
      <c r="N13" s="6"/>
      <c r="O13" s="11">
        <v>0</v>
      </c>
      <c r="P13" s="8"/>
      <c r="Q13" s="7"/>
      <c r="R13" s="9">
        <f t="shared" si="1"/>
        <v>3047.5</v>
      </c>
      <c r="S13" s="43">
        <v>530</v>
      </c>
      <c r="T13" s="6">
        <v>5.75</v>
      </c>
      <c r="U13" s="11">
        <v>0</v>
      </c>
      <c r="V13" s="8"/>
      <c r="W13" s="6"/>
      <c r="X13" s="11">
        <v>0</v>
      </c>
      <c r="Y13" s="8"/>
      <c r="Z13" s="6"/>
      <c r="AA13" s="11">
        <v>0</v>
      </c>
      <c r="AB13" s="8"/>
      <c r="AC13" s="6"/>
      <c r="AD13" s="11">
        <v>0</v>
      </c>
      <c r="AE13" s="8"/>
      <c r="AF13" s="7"/>
      <c r="AG13" s="9">
        <f t="shared" si="2"/>
        <v>0</v>
      </c>
      <c r="AH13" s="46"/>
      <c r="AI13" s="157">
        <v>0</v>
      </c>
      <c r="AJ13" s="19">
        <v>568.45000000000005</v>
      </c>
      <c r="AK13" s="23">
        <v>113687</v>
      </c>
      <c r="AL13" s="162">
        <f t="shared" si="3"/>
        <v>5.0001319412069983E-3</v>
      </c>
      <c r="AM13" s="9">
        <v>0</v>
      </c>
      <c r="AN13" s="8"/>
      <c r="AO13" s="11"/>
      <c r="AP13" s="9">
        <v>0</v>
      </c>
      <c r="AQ13" s="8"/>
      <c r="AR13" s="6"/>
      <c r="AS13" s="10">
        <v>190.07</v>
      </c>
      <c r="AT13" s="12">
        <v>20</v>
      </c>
      <c r="AU13" s="7">
        <f t="shared" si="4"/>
        <v>9.5034999999999989</v>
      </c>
    </row>
    <row r="14" spans="1:47" x14ac:dyDescent="0.3">
      <c r="A14" s="192"/>
      <c r="B14" s="17" t="s">
        <v>10</v>
      </c>
      <c r="C14" s="19">
        <f t="shared" si="0"/>
        <v>5111.04</v>
      </c>
      <c r="D14" s="43">
        <v>528</v>
      </c>
      <c r="E14" s="6">
        <v>9.68</v>
      </c>
      <c r="F14" s="11">
        <v>0</v>
      </c>
      <c r="G14" s="8"/>
      <c r="H14" s="6"/>
      <c r="I14" s="11">
        <v>0</v>
      </c>
      <c r="J14" s="8"/>
      <c r="K14" s="6"/>
      <c r="L14" s="11">
        <v>0</v>
      </c>
      <c r="M14" s="8"/>
      <c r="N14" s="6"/>
      <c r="O14" s="11">
        <v>0</v>
      </c>
      <c r="P14" s="8"/>
      <c r="Q14" s="7"/>
      <c r="R14" s="9">
        <f t="shared" si="1"/>
        <v>3036</v>
      </c>
      <c r="S14" s="43">
        <v>528</v>
      </c>
      <c r="T14" s="6">
        <v>5.75</v>
      </c>
      <c r="U14" s="11">
        <v>0</v>
      </c>
      <c r="V14" s="8"/>
      <c r="W14" s="6"/>
      <c r="X14" s="11">
        <v>0</v>
      </c>
      <c r="Y14" s="8"/>
      <c r="Z14" s="6"/>
      <c r="AA14" s="11">
        <v>0</v>
      </c>
      <c r="AB14" s="8"/>
      <c r="AC14" s="6"/>
      <c r="AD14" s="11">
        <v>0</v>
      </c>
      <c r="AE14" s="8"/>
      <c r="AF14" s="7"/>
      <c r="AG14" s="9">
        <f t="shared" si="2"/>
        <v>0</v>
      </c>
      <c r="AH14" s="46"/>
      <c r="AI14" s="157">
        <v>0</v>
      </c>
      <c r="AJ14" s="19">
        <v>618.80000000000007</v>
      </c>
      <c r="AK14" s="23">
        <v>123755</v>
      </c>
      <c r="AL14" s="157">
        <f t="shared" si="3"/>
        <v>5.0002020120399181E-3</v>
      </c>
      <c r="AM14" s="9">
        <v>0</v>
      </c>
      <c r="AN14" s="8"/>
      <c r="AO14" s="11"/>
      <c r="AP14" s="9">
        <v>0</v>
      </c>
      <c r="AQ14" s="8"/>
      <c r="AR14" s="6"/>
      <c r="AS14" s="10">
        <v>190.07</v>
      </c>
      <c r="AT14" s="12">
        <v>20</v>
      </c>
      <c r="AU14" s="7">
        <f t="shared" si="4"/>
        <v>9.5034999999999989</v>
      </c>
    </row>
    <row r="15" spans="1:47" x14ac:dyDescent="0.3">
      <c r="A15" s="192"/>
      <c r="B15" s="17" t="s">
        <v>11</v>
      </c>
      <c r="C15" s="19">
        <f t="shared" si="0"/>
        <v>5169.12</v>
      </c>
      <c r="D15" s="43">
        <v>534</v>
      </c>
      <c r="E15" s="6">
        <v>9.68</v>
      </c>
      <c r="F15" s="11">
        <v>0</v>
      </c>
      <c r="G15" s="8"/>
      <c r="H15" s="6"/>
      <c r="I15" s="11">
        <v>0</v>
      </c>
      <c r="J15" s="8"/>
      <c r="K15" s="6"/>
      <c r="L15" s="11">
        <v>0</v>
      </c>
      <c r="M15" s="8"/>
      <c r="N15" s="6"/>
      <c r="O15" s="11">
        <v>0</v>
      </c>
      <c r="P15" s="8"/>
      <c r="Q15" s="7"/>
      <c r="R15" s="9">
        <f t="shared" si="1"/>
        <v>3070.5</v>
      </c>
      <c r="S15" s="43">
        <v>534</v>
      </c>
      <c r="T15" s="6">
        <v>5.75</v>
      </c>
      <c r="U15" s="11">
        <v>0</v>
      </c>
      <c r="V15" s="8"/>
      <c r="W15" s="6"/>
      <c r="X15" s="11">
        <v>0</v>
      </c>
      <c r="Y15" s="8"/>
      <c r="Z15" s="6"/>
      <c r="AA15" s="11">
        <v>0</v>
      </c>
      <c r="AB15" s="8"/>
      <c r="AC15" s="6"/>
      <c r="AD15" s="11">
        <v>0</v>
      </c>
      <c r="AE15" s="8"/>
      <c r="AF15" s="7"/>
      <c r="AG15" s="9">
        <f t="shared" si="2"/>
        <v>0</v>
      </c>
      <c r="AH15" s="46"/>
      <c r="AI15" s="157">
        <v>0</v>
      </c>
      <c r="AJ15" s="19">
        <v>654.60000000000014</v>
      </c>
      <c r="AK15" s="23">
        <v>130917</v>
      </c>
      <c r="AL15" s="157">
        <f t="shared" si="3"/>
        <v>5.0001145764110091E-3</v>
      </c>
      <c r="AM15" s="9">
        <v>0</v>
      </c>
      <c r="AN15" s="8"/>
      <c r="AO15" s="11"/>
      <c r="AP15" s="9">
        <v>0</v>
      </c>
      <c r="AQ15" s="8"/>
      <c r="AR15" s="6"/>
      <c r="AS15" s="10">
        <v>190.07</v>
      </c>
      <c r="AT15" s="12">
        <v>20</v>
      </c>
      <c r="AU15" s="7">
        <f t="shared" si="4"/>
        <v>9.5034999999999989</v>
      </c>
    </row>
    <row r="16" spans="1:47" x14ac:dyDescent="0.3">
      <c r="A16" s="192"/>
      <c r="B16" s="17" t="s">
        <v>12</v>
      </c>
      <c r="C16" s="19">
        <f t="shared" si="0"/>
        <v>5227.2</v>
      </c>
      <c r="D16" s="43">
        <v>540</v>
      </c>
      <c r="E16" s="6">
        <v>9.68</v>
      </c>
      <c r="F16" s="11">
        <v>0</v>
      </c>
      <c r="G16" s="8"/>
      <c r="H16" s="6"/>
      <c r="I16" s="11">
        <v>0</v>
      </c>
      <c r="J16" s="8"/>
      <c r="K16" s="6"/>
      <c r="L16" s="11">
        <v>0</v>
      </c>
      <c r="M16" s="8"/>
      <c r="N16" s="6"/>
      <c r="O16" s="11">
        <v>0</v>
      </c>
      <c r="P16" s="8"/>
      <c r="Q16" s="7"/>
      <c r="R16" s="9">
        <f t="shared" si="1"/>
        <v>3105</v>
      </c>
      <c r="S16" s="43">
        <v>540</v>
      </c>
      <c r="T16" s="6">
        <v>5.75</v>
      </c>
      <c r="U16" s="11">
        <v>0</v>
      </c>
      <c r="V16" s="8"/>
      <c r="W16" s="6"/>
      <c r="X16" s="11">
        <v>0</v>
      </c>
      <c r="Y16" s="8"/>
      <c r="Z16" s="6"/>
      <c r="AA16" s="11">
        <v>0</v>
      </c>
      <c r="AB16" s="8"/>
      <c r="AC16" s="6"/>
      <c r="AD16" s="11">
        <v>0</v>
      </c>
      <c r="AE16" s="8"/>
      <c r="AF16" s="7"/>
      <c r="AG16" s="9">
        <f t="shared" si="2"/>
        <v>0</v>
      </c>
      <c r="AH16" s="46"/>
      <c r="AI16" s="157">
        <v>0</v>
      </c>
      <c r="AJ16" s="19">
        <v>669.64</v>
      </c>
      <c r="AK16" s="23">
        <v>133926</v>
      </c>
      <c r="AL16" s="157">
        <f t="shared" si="3"/>
        <v>5.000074668100294E-3</v>
      </c>
      <c r="AM16" s="9">
        <v>0</v>
      </c>
      <c r="AN16" s="8"/>
      <c r="AO16" s="11"/>
      <c r="AP16" s="9">
        <v>0</v>
      </c>
      <c r="AQ16" s="8"/>
      <c r="AR16" s="6"/>
      <c r="AS16" s="10">
        <v>189.16</v>
      </c>
      <c r="AT16" s="12">
        <v>20</v>
      </c>
      <c r="AU16" s="7">
        <f t="shared" si="4"/>
        <v>9.4580000000000002</v>
      </c>
    </row>
    <row r="17" spans="1:47" x14ac:dyDescent="0.3">
      <c r="A17" s="192"/>
      <c r="B17" s="17" t="s">
        <v>13</v>
      </c>
      <c r="C17" s="19">
        <f t="shared" ref="C17:C29" si="5">D17*E17</f>
        <v>5198.16</v>
      </c>
      <c r="D17" s="48">
        <v>537</v>
      </c>
      <c r="E17" s="6">
        <v>9.68</v>
      </c>
      <c r="F17" s="11">
        <v>0</v>
      </c>
      <c r="G17" s="8"/>
      <c r="H17" s="6"/>
      <c r="I17" s="11">
        <v>0</v>
      </c>
      <c r="J17" s="8"/>
      <c r="K17" s="6"/>
      <c r="L17" s="11">
        <v>0</v>
      </c>
      <c r="M17" s="8"/>
      <c r="N17" s="6"/>
      <c r="O17" s="11">
        <v>0</v>
      </c>
      <c r="P17" s="8"/>
      <c r="Q17" s="7"/>
      <c r="R17" s="9">
        <f t="shared" ref="R17:R22" si="6">S17*T17</f>
        <v>3087.75</v>
      </c>
      <c r="S17" s="48">
        <v>537</v>
      </c>
      <c r="T17" s="6">
        <v>5.75</v>
      </c>
      <c r="U17" s="11">
        <v>0</v>
      </c>
      <c r="V17" s="8"/>
      <c r="W17" s="6"/>
      <c r="X17" s="11">
        <v>0</v>
      </c>
      <c r="Y17" s="8"/>
      <c r="Z17" s="6"/>
      <c r="AA17" s="11">
        <v>0</v>
      </c>
      <c r="AB17" s="8"/>
      <c r="AC17" s="6"/>
      <c r="AD17" s="11">
        <v>0</v>
      </c>
      <c r="AE17" s="8"/>
      <c r="AF17" s="7"/>
      <c r="AG17" s="9">
        <f t="shared" ref="AG17:AG22" si="7">AH17*AI17</f>
        <v>0</v>
      </c>
      <c r="AH17" s="47"/>
      <c r="AI17" s="157">
        <v>0</v>
      </c>
      <c r="AJ17" s="19">
        <v>561.83000000000004</v>
      </c>
      <c r="AK17" s="23">
        <v>136257</v>
      </c>
      <c r="AL17" s="157">
        <f t="shared" ref="AL17:AL22" si="8">AJ17/AK17</f>
        <v>4.123311095943695E-3</v>
      </c>
      <c r="AM17" s="9">
        <v>0</v>
      </c>
      <c r="AN17" s="8"/>
      <c r="AO17" s="11"/>
      <c r="AP17" s="9">
        <v>0</v>
      </c>
      <c r="AQ17" s="8"/>
      <c r="AR17" s="6"/>
      <c r="AS17" s="88">
        <v>191.26</v>
      </c>
      <c r="AT17" s="12">
        <v>20</v>
      </c>
      <c r="AU17" s="7">
        <f t="shared" ref="AU17:AU29" si="9">AS17/AT17</f>
        <v>9.5629999999999988</v>
      </c>
    </row>
    <row r="18" spans="1:47" x14ac:dyDescent="0.3">
      <c r="A18" s="192"/>
      <c r="B18" s="17" t="s">
        <v>14</v>
      </c>
      <c r="C18" s="19">
        <f t="shared" si="5"/>
        <v>5188.4799999999996</v>
      </c>
      <c r="D18" s="48">
        <v>536</v>
      </c>
      <c r="E18" s="6">
        <v>9.68</v>
      </c>
      <c r="F18" s="11">
        <v>0</v>
      </c>
      <c r="G18" s="8"/>
      <c r="H18" s="6"/>
      <c r="I18" s="11">
        <v>0</v>
      </c>
      <c r="J18" s="8"/>
      <c r="K18" s="6"/>
      <c r="L18" s="11">
        <v>0</v>
      </c>
      <c r="M18" s="8"/>
      <c r="N18" s="6"/>
      <c r="O18" s="11">
        <v>0</v>
      </c>
      <c r="P18" s="8"/>
      <c r="Q18" s="7"/>
      <c r="R18" s="9">
        <f t="shared" si="6"/>
        <v>3082</v>
      </c>
      <c r="S18" s="48">
        <v>536</v>
      </c>
      <c r="T18" s="6">
        <v>5.75</v>
      </c>
      <c r="U18" s="11">
        <v>0</v>
      </c>
      <c r="V18" s="8"/>
      <c r="W18" s="6"/>
      <c r="X18" s="11">
        <v>0</v>
      </c>
      <c r="Y18" s="8"/>
      <c r="Z18" s="6"/>
      <c r="AA18" s="11">
        <v>0</v>
      </c>
      <c r="AB18" s="8"/>
      <c r="AC18" s="6"/>
      <c r="AD18" s="11">
        <v>0</v>
      </c>
      <c r="AE18" s="8"/>
      <c r="AF18" s="7"/>
      <c r="AG18" s="9">
        <f t="shared" si="7"/>
        <v>0</v>
      </c>
      <c r="AH18" s="47"/>
      <c r="AI18" s="157">
        <v>0</v>
      </c>
      <c r="AJ18" s="19">
        <v>465.38</v>
      </c>
      <c r="AK18" s="23">
        <v>130468</v>
      </c>
      <c r="AL18" s="157">
        <f t="shared" si="8"/>
        <v>3.5670049360762793E-3</v>
      </c>
      <c r="AM18" s="9">
        <v>0</v>
      </c>
      <c r="AN18" s="8"/>
      <c r="AO18" s="11"/>
      <c r="AP18" s="9">
        <v>0</v>
      </c>
      <c r="AQ18" s="8"/>
      <c r="AR18" s="6"/>
      <c r="AS18" s="88">
        <v>191.26</v>
      </c>
      <c r="AT18" s="12">
        <v>20</v>
      </c>
      <c r="AU18" s="7">
        <f t="shared" si="9"/>
        <v>9.5629999999999988</v>
      </c>
    </row>
    <row r="19" spans="1:47" x14ac:dyDescent="0.3">
      <c r="A19" s="192"/>
      <c r="B19" s="17" t="s">
        <v>15</v>
      </c>
      <c r="C19" s="19">
        <f t="shared" si="5"/>
        <v>5149.76</v>
      </c>
      <c r="D19" s="48">
        <v>532</v>
      </c>
      <c r="E19" s="6">
        <v>9.68</v>
      </c>
      <c r="F19" s="11">
        <v>0</v>
      </c>
      <c r="G19" s="8"/>
      <c r="H19" s="6"/>
      <c r="I19" s="11">
        <v>0</v>
      </c>
      <c r="J19" s="8"/>
      <c r="K19" s="6"/>
      <c r="L19" s="11">
        <v>0</v>
      </c>
      <c r="M19" s="8"/>
      <c r="N19" s="6"/>
      <c r="O19" s="11">
        <v>0</v>
      </c>
      <c r="P19" s="8"/>
      <c r="Q19" s="7"/>
      <c r="R19" s="9">
        <f t="shared" si="6"/>
        <v>3059</v>
      </c>
      <c r="S19" s="48">
        <v>532</v>
      </c>
      <c r="T19" s="6">
        <v>5.75</v>
      </c>
      <c r="U19" s="11">
        <v>0</v>
      </c>
      <c r="V19" s="8"/>
      <c r="W19" s="6"/>
      <c r="X19" s="11">
        <v>0</v>
      </c>
      <c r="Y19" s="8"/>
      <c r="Z19" s="6"/>
      <c r="AA19" s="11">
        <v>0</v>
      </c>
      <c r="AB19" s="8"/>
      <c r="AC19" s="6"/>
      <c r="AD19" s="11">
        <v>0</v>
      </c>
      <c r="AE19" s="8"/>
      <c r="AF19" s="7"/>
      <c r="AG19" s="9">
        <f t="shared" si="7"/>
        <v>0</v>
      </c>
      <c r="AH19" s="47"/>
      <c r="AI19" s="157">
        <v>0</v>
      </c>
      <c r="AJ19" s="175">
        <v>446.39000000000004</v>
      </c>
      <c r="AK19" s="170">
        <v>125143</v>
      </c>
      <c r="AL19" s="157">
        <f t="shared" si="8"/>
        <v>3.5670393070327548E-3</v>
      </c>
      <c r="AM19" s="9">
        <v>0</v>
      </c>
      <c r="AN19" s="8"/>
      <c r="AO19" s="11"/>
      <c r="AP19" s="9">
        <v>0</v>
      </c>
      <c r="AQ19" s="8"/>
      <c r="AR19" s="6"/>
      <c r="AS19" s="88">
        <v>191.26</v>
      </c>
      <c r="AT19" s="12">
        <v>20</v>
      </c>
      <c r="AU19" s="7">
        <f t="shared" si="9"/>
        <v>9.5629999999999988</v>
      </c>
    </row>
    <row r="20" spans="1:47" x14ac:dyDescent="0.3">
      <c r="A20" s="192"/>
      <c r="B20" s="17" t="s">
        <v>16</v>
      </c>
      <c r="C20" s="19">
        <f t="shared" si="5"/>
        <v>4994.88</v>
      </c>
      <c r="D20" s="48">
        <v>516</v>
      </c>
      <c r="E20" s="6">
        <v>9.68</v>
      </c>
      <c r="F20" s="11">
        <v>0</v>
      </c>
      <c r="G20" s="8"/>
      <c r="H20" s="6"/>
      <c r="I20" s="11">
        <v>0</v>
      </c>
      <c r="J20" s="8"/>
      <c r="K20" s="6"/>
      <c r="L20" s="11">
        <v>0</v>
      </c>
      <c r="M20" s="8"/>
      <c r="N20" s="6"/>
      <c r="O20" s="11">
        <v>0</v>
      </c>
      <c r="P20" s="8"/>
      <c r="Q20" s="7"/>
      <c r="R20" s="9">
        <f t="shared" si="6"/>
        <v>2967</v>
      </c>
      <c r="S20" s="48">
        <v>516</v>
      </c>
      <c r="T20" s="6">
        <v>5.75</v>
      </c>
      <c r="U20" s="11">
        <v>0</v>
      </c>
      <c r="V20" s="8"/>
      <c r="W20" s="6"/>
      <c r="X20" s="11">
        <v>0</v>
      </c>
      <c r="Y20" s="8"/>
      <c r="Z20" s="6"/>
      <c r="AA20" s="11">
        <v>0</v>
      </c>
      <c r="AB20" s="8"/>
      <c r="AC20" s="6"/>
      <c r="AD20" s="11">
        <v>0</v>
      </c>
      <c r="AE20" s="8"/>
      <c r="AF20" s="7"/>
      <c r="AG20" s="9">
        <f t="shared" si="7"/>
        <v>0</v>
      </c>
      <c r="AH20" s="47"/>
      <c r="AI20" s="157">
        <v>0</v>
      </c>
      <c r="AJ20" s="175">
        <v>428.23</v>
      </c>
      <c r="AK20" s="170">
        <v>120052</v>
      </c>
      <c r="AL20" s="157">
        <f t="shared" si="8"/>
        <v>3.5670376170326193E-3</v>
      </c>
      <c r="AM20" s="9">
        <v>0</v>
      </c>
      <c r="AN20" s="8"/>
      <c r="AO20" s="11"/>
      <c r="AP20" s="9">
        <v>0</v>
      </c>
      <c r="AQ20" s="8"/>
      <c r="AR20" s="6"/>
      <c r="AS20" s="88">
        <v>191.26</v>
      </c>
      <c r="AT20" s="12">
        <v>20</v>
      </c>
      <c r="AU20" s="7">
        <f t="shared" si="9"/>
        <v>9.5629999999999988</v>
      </c>
    </row>
    <row r="21" spans="1:47" x14ac:dyDescent="0.3">
      <c r="A21" s="192"/>
      <c r="B21" s="17" t="s">
        <v>17</v>
      </c>
      <c r="C21" s="19">
        <f t="shared" si="5"/>
        <v>4946.4799999999996</v>
      </c>
      <c r="D21" s="48">
        <v>511</v>
      </c>
      <c r="E21" s="6">
        <v>9.68</v>
      </c>
      <c r="F21" s="11">
        <v>0</v>
      </c>
      <c r="G21" s="8"/>
      <c r="H21" s="6"/>
      <c r="I21" s="11">
        <v>0</v>
      </c>
      <c r="J21" s="8"/>
      <c r="K21" s="6"/>
      <c r="L21" s="11">
        <v>0</v>
      </c>
      <c r="M21" s="8"/>
      <c r="N21" s="6"/>
      <c r="O21" s="11">
        <v>0</v>
      </c>
      <c r="P21" s="8"/>
      <c r="Q21" s="7"/>
      <c r="R21" s="9">
        <f t="shared" si="6"/>
        <v>2938.25</v>
      </c>
      <c r="S21" s="48">
        <v>511</v>
      </c>
      <c r="T21" s="6">
        <v>5.75</v>
      </c>
      <c r="U21" s="11">
        <v>0</v>
      </c>
      <c r="V21" s="8"/>
      <c r="W21" s="6"/>
      <c r="X21" s="11">
        <v>0</v>
      </c>
      <c r="Y21" s="8"/>
      <c r="Z21" s="6"/>
      <c r="AA21" s="11">
        <v>0</v>
      </c>
      <c r="AB21" s="8"/>
      <c r="AC21" s="6"/>
      <c r="AD21" s="11">
        <v>0</v>
      </c>
      <c r="AE21" s="8"/>
      <c r="AF21" s="7"/>
      <c r="AG21" s="9">
        <f t="shared" si="7"/>
        <v>0</v>
      </c>
      <c r="AH21" s="47"/>
      <c r="AI21" s="157">
        <v>0</v>
      </c>
      <c r="AJ21" s="311">
        <v>160.38999999999999</v>
      </c>
      <c r="AK21" s="169">
        <v>44963</v>
      </c>
      <c r="AL21" s="162">
        <f t="shared" si="8"/>
        <v>3.5671552165113534E-3</v>
      </c>
      <c r="AM21" s="9">
        <v>0</v>
      </c>
      <c r="AN21" s="8"/>
      <c r="AO21" s="11"/>
      <c r="AP21" s="9">
        <v>0</v>
      </c>
      <c r="AQ21" s="8"/>
      <c r="AR21" s="6"/>
      <c r="AS21" s="88">
        <v>184.51</v>
      </c>
      <c r="AT21" s="12">
        <v>19</v>
      </c>
      <c r="AU21" s="7">
        <f t="shared" si="9"/>
        <v>9.711052631578946</v>
      </c>
    </row>
    <row r="22" spans="1:47" x14ac:dyDescent="0.3">
      <c r="A22" s="192"/>
      <c r="B22" s="17" t="s">
        <v>18</v>
      </c>
      <c r="C22" s="19">
        <f t="shared" si="5"/>
        <v>4878.72</v>
      </c>
      <c r="D22" s="48">
        <v>504</v>
      </c>
      <c r="E22" s="6">
        <v>9.68</v>
      </c>
      <c r="F22" s="11">
        <v>0</v>
      </c>
      <c r="G22" s="8"/>
      <c r="H22" s="6"/>
      <c r="I22" s="11">
        <v>0</v>
      </c>
      <c r="J22" s="8"/>
      <c r="K22" s="6"/>
      <c r="L22" s="11">
        <v>0</v>
      </c>
      <c r="M22" s="8"/>
      <c r="N22" s="6"/>
      <c r="O22" s="11">
        <v>0</v>
      </c>
      <c r="P22" s="8"/>
      <c r="Q22" s="7"/>
      <c r="R22" s="9">
        <f t="shared" si="6"/>
        <v>2898</v>
      </c>
      <c r="S22" s="48">
        <v>504</v>
      </c>
      <c r="T22" s="6">
        <v>5.75</v>
      </c>
      <c r="U22" s="11">
        <v>0</v>
      </c>
      <c r="V22" s="8"/>
      <c r="W22" s="6"/>
      <c r="X22" s="11">
        <v>0</v>
      </c>
      <c r="Y22" s="8"/>
      <c r="Z22" s="6"/>
      <c r="AA22" s="11">
        <v>0</v>
      </c>
      <c r="AB22" s="8"/>
      <c r="AC22" s="6"/>
      <c r="AD22" s="11">
        <v>0</v>
      </c>
      <c r="AE22" s="8"/>
      <c r="AF22" s="7"/>
      <c r="AG22" s="9">
        <f t="shared" si="7"/>
        <v>0</v>
      </c>
      <c r="AH22" s="78"/>
      <c r="AI22" s="157">
        <v>0</v>
      </c>
      <c r="AJ22" s="306">
        <v>55.11</v>
      </c>
      <c r="AK22" s="307">
        <v>15448</v>
      </c>
      <c r="AL22" s="162">
        <f t="shared" si="8"/>
        <v>3.5674520973588814E-3</v>
      </c>
      <c r="AM22" s="9">
        <v>0</v>
      </c>
      <c r="AN22" s="8"/>
      <c r="AO22" s="11"/>
      <c r="AP22" s="9">
        <v>0</v>
      </c>
      <c r="AQ22" s="8"/>
      <c r="AR22" s="6"/>
      <c r="AS22" s="88">
        <v>184.51</v>
      </c>
      <c r="AT22" s="12">
        <v>19</v>
      </c>
      <c r="AU22" s="7">
        <f t="shared" si="9"/>
        <v>9.711052631578946</v>
      </c>
    </row>
    <row r="23" spans="1:47" s="26" customFormat="1" x14ac:dyDescent="0.3">
      <c r="A23" s="193"/>
      <c r="B23" s="49" t="s">
        <v>64</v>
      </c>
      <c r="C23" s="50">
        <f>SUM(C11:C22)</f>
        <v>61177.599999999991</v>
      </c>
      <c r="D23" s="265" t="s">
        <v>32</v>
      </c>
      <c r="E23" s="249"/>
      <c r="F23" s="51">
        <f>SUM(F11:F22)</f>
        <v>0</v>
      </c>
      <c r="G23" s="249" t="s">
        <v>32</v>
      </c>
      <c r="H23" s="250"/>
      <c r="I23" s="51">
        <f>SUM(I11:I22)</f>
        <v>0</v>
      </c>
      <c r="J23" s="249" t="s">
        <v>32</v>
      </c>
      <c r="K23" s="250"/>
      <c r="L23" s="51">
        <f>SUM(L11:L22)</f>
        <v>0</v>
      </c>
      <c r="M23" s="249" t="s">
        <v>32</v>
      </c>
      <c r="N23" s="250"/>
      <c r="O23" s="51">
        <f>SUM(O11:O22)</f>
        <v>0</v>
      </c>
      <c r="P23" s="249"/>
      <c r="Q23" s="266"/>
      <c r="R23" s="52">
        <f>SUM(R11:R22)</f>
        <v>36340</v>
      </c>
      <c r="S23" s="265" t="s">
        <v>32</v>
      </c>
      <c r="T23" s="265"/>
      <c r="U23" s="51">
        <f>SUM(U11:U22)</f>
        <v>0</v>
      </c>
      <c r="V23" s="249" t="s">
        <v>32</v>
      </c>
      <c r="W23" s="250"/>
      <c r="X23" s="51">
        <f>SUM(X11:X22)</f>
        <v>0</v>
      </c>
      <c r="Y23" s="249" t="s">
        <v>32</v>
      </c>
      <c r="Z23" s="250"/>
      <c r="AA23" s="51">
        <f>SUM(AA11:AA22)</f>
        <v>0</v>
      </c>
      <c r="AB23" s="249" t="s">
        <v>32</v>
      </c>
      <c r="AC23" s="250"/>
      <c r="AD23" s="51">
        <f>SUM(AD11:AD22)</f>
        <v>0</v>
      </c>
      <c r="AE23" s="249"/>
      <c r="AF23" s="266"/>
      <c r="AG23" s="50">
        <f>SUM(AG11:AG22)</f>
        <v>0</v>
      </c>
      <c r="AH23" s="265" t="s">
        <v>32</v>
      </c>
      <c r="AI23" s="265"/>
      <c r="AJ23" s="141">
        <f>SUM(AJ11:AJ22)</f>
        <v>7219.590000000002</v>
      </c>
      <c r="AK23" s="184" t="s">
        <v>32</v>
      </c>
      <c r="AL23" s="184"/>
      <c r="AM23" s="150">
        <f>SUM(AM11:AM22)</f>
        <v>0</v>
      </c>
      <c r="AN23" s="249" t="s">
        <v>32</v>
      </c>
      <c r="AO23" s="275"/>
      <c r="AP23" s="150">
        <f>SUM(AP11:AP22)</f>
        <v>0</v>
      </c>
      <c r="AQ23" s="249" t="s">
        <v>32</v>
      </c>
      <c r="AR23" s="250"/>
      <c r="AS23" s="55">
        <f>SUM(AS11:AS22)</f>
        <v>2270.8100000000004</v>
      </c>
      <c r="AT23" s="265" t="s">
        <v>32</v>
      </c>
      <c r="AU23" s="249"/>
    </row>
    <row r="24" spans="1:47" ht="15" customHeight="1" x14ac:dyDescent="0.3">
      <c r="A24" s="191">
        <v>2018</v>
      </c>
      <c r="B24" s="42" t="s">
        <v>7</v>
      </c>
      <c r="C24" s="19">
        <f t="shared" si="5"/>
        <v>4888.3999999999996</v>
      </c>
      <c r="D24" s="48">
        <v>505</v>
      </c>
      <c r="E24" s="6">
        <v>9.68</v>
      </c>
      <c r="F24" s="11">
        <v>0</v>
      </c>
      <c r="G24" s="8"/>
      <c r="H24" s="6"/>
      <c r="I24" s="11">
        <v>0</v>
      </c>
      <c r="J24" s="8"/>
      <c r="K24" s="6"/>
      <c r="L24" s="11">
        <v>0</v>
      </c>
      <c r="M24" s="8"/>
      <c r="N24" s="6"/>
      <c r="O24" s="11">
        <v>0</v>
      </c>
      <c r="P24" s="8"/>
      <c r="Q24" s="7"/>
      <c r="R24" s="9">
        <f t="shared" ref="R24:R29" si="10">S24*T24</f>
        <v>2903.75</v>
      </c>
      <c r="S24" s="48">
        <v>505</v>
      </c>
      <c r="T24" s="6">
        <v>5.75</v>
      </c>
      <c r="U24" s="11">
        <v>0</v>
      </c>
      <c r="V24" s="8"/>
      <c r="W24" s="6"/>
      <c r="X24" s="11">
        <v>0</v>
      </c>
      <c r="Y24" s="8"/>
      <c r="Z24" s="6"/>
      <c r="AA24" s="11">
        <v>0</v>
      </c>
      <c r="AB24" s="8"/>
      <c r="AC24" s="6"/>
      <c r="AD24" s="11">
        <v>0</v>
      </c>
      <c r="AE24" s="8"/>
      <c r="AF24" s="7"/>
      <c r="AG24" s="9">
        <f t="shared" ref="AG24:AG29" si="11">AH24*AI24</f>
        <v>0</v>
      </c>
      <c r="AH24" s="77"/>
      <c r="AI24" s="157">
        <v>0</v>
      </c>
      <c r="AJ24" s="309">
        <v>52.460000000000008</v>
      </c>
      <c r="AK24" s="310">
        <v>14707</v>
      </c>
      <c r="AL24" s="162">
        <f t="shared" ref="AL24:AL29" si="12">AJ24/AK24</f>
        <v>3.5670089073230439E-3</v>
      </c>
      <c r="AM24" s="9">
        <v>0</v>
      </c>
      <c r="AN24" s="8"/>
      <c r="AO24" s="11"/>
      <c r="AP24" s="9">
        <v>0</v>
      </c>
      <c r="AQ24" s="8"/>
      <c r="AR24" s="6"/>
      <c r="AS24" s="88">
        <v>184.51</v>
      </c>
      <c r="AT24" s="12">
        <v>19</v>
      </c>
      <c r="AU24" s="7">
        <f t="shared" si="9"/>
        <v>9.711052631578946</v>
      </c>
    </row>
    <row r="25" spans="1:47" x14ac:dyDescent="0.3">
      <c r="A25" s="192"/>
      <c r="B25" s="17" t="s">
        <v>8</v>
      </c>
      <c r="C25" s="19">
        <f t="shared" si="5"/>
        <v>4869.04</v>
      </c>
      <c r="D25" s="43">
        <v>503</v>
      </c>
      <c r="E25" s="6">
        <v>9.68</v>
      </c>
      <c r="F25" s="11">
        <v>0</v>
      </c>
      <c r="G25" s="8"/>
      <c r="H25" s="6"/>
      <c r="I25" s="11">
        <v>0</v>
      </c>
      <c r="J25" s="8"/>
      <c r="K25" s="6"/>
      <c r="L25" s="11">
        <v>0</v>
      </c>
      <c r="M25" s="8"/>
      <c r="N25" s="6"/>
      <c r="O25" s="11">
        <v>0</v>
      </c>
      <c r="P25" s="8"/>
      <c r="Q25" s="7"/>
      <c r="R25" s="9">
        <f t="shared" si="10"/>
        <v>2892.25</v>
      </c>
      <c r="S25" s="43">
        <v>503</v>
      </c>
      <c r="T25" s="6">
        <v>5.75</v>
      </c>
      <c r="U25" s="11">
        <v>0</v>
      </c>
      <c r="V25" s="8"/>
      <c r="W25" s="6"/>
      <c r="X25" s="11">
        <v>0</v>
      </c>
      <c r="Y25" s="8"/>
      <c r="Z25" s="6"/>
      <c r="AA25" s="11">
        <v>0</v>
      </c>
      <c r="AB25" s="8"/>
      <c r="AC25" s="6"/>
      <c r="AD25" s="11">
        <v>0</v>
      </c>
      <c r="AE25" s="8"/>
      <c r="AF25" s="7"/>
      <c r="AG25" s="9">
        <f t="shared" si="11"/>
        <v>0</v>
      </c>
      <c r="AH25" s="46"/>
      <c r="AI25" s="157">
        <v>0</v>
      </c>
      <c r="AJ25" s="311">
        <v>54.839999999999996</v>
      </c>
      <c r="AK25" s="169">
        <v>15376</v>
      </c>
      <c r="AL25" s="162">
        <f t="shared" si="12"/>
        <v>3.5665972944849112E-3</v>
      </c>
      <c r="AM25" s="9">
        <v>0</v>
      </c>
      <c r="AN25" s="8"/>
      <c r="AO25" s="11"/>
      <c r="AP25" s="9">
        <v>0</v>
      </c>
      <c r="AQ25" s="8"/>
      <c r="AR25" s="6"/>
      <c r="AS25" s="88">
        <v>204.08</v>
      </c>
      <c r="AT25" s="12">
        <v>21</v>
      </c>
      <c r="AU25" s="7">
        <f t="shared" si="9"/>
        <v>9.7180952380952395</v>
      </c>
    </row>
    <row r="26" spans="1:47" x14ac:dyDescent="0.3">
      <c r="A26" s="192"/>
      <c r="B26" s="17" t="s">
        <v>9</v>
      </c>
      <c r="C26" s="19">
        <f t="shared" si="5"/>
        <v>4878.72</v>
      </c>
      <c r="D26" s="43">
        <v>504</v>
      </c>
      <c r="E26" s="6">
        <v>9.68</v>
      </c>
      <c r="F26" s="11">
        <v>0</v>
      </c>
      <c r="G26" s="8"/>
      <c r="H26" s="6"/>
      <c r="I26" s="11">
        <v>0</v>
      </c>
      <c r="J26" s="8"/>
      <c r="K26" s="6"/>
      <c r="L26" s="11">
        <v>0</v>
      </c>
      <c r="M26" s="8"/>
      <c r="N26" s="6"/>
      <c r="O26" s="11">
        <v>0</v>
      </c>
      <c r="P26" s="8"/>
      <c r="Q26" s="7"/>
      <c r="R26" s="9">
        <f t="shared" si="10"/>
        <v>2898</v>
      </c>
      <c r="S26" s="43">
        <v>504</v>
      </c>
      <c r="T26" s="6">
        <v>5.75</v>
      </c>
      <c r="U26" s="11">
        <v>0</v>
      </c>
      <c r="V26" s="8"/>
      <c r="W26" s="6"/>
      <c r="X26" s="11">
        <v>0</v>
      </c>
      <c r="Y26" s="8"/>
      <c r="Z26" s="6"/>
      <c r="AA26" s="11">
        <v>0</v>
      </c>
      <c r="AB26" s="8"/>
      <c r="AC26" s="6"/>
      <c r="AD26" s="11">
        <v>0</v>
      </c>
      <c r="AE26" s="8"/>
      <c r="AF26" s="7"/>
      <c r="AG26" s="9">
        <f t="shared" si="11"/>
        <v>0</v>
      </c>
      <c r="AH26" s="46"/>
      <c r="AI26" s="157">
        <v>0</v>
      </c>
      <c r="AJ26" s="311">
        <v>46.5</v>
      </c>
      <c r="AK26" s="169">
        <v>13035</v>
      </c>
      <c r="AL26" s="162">
        <f t="shared" si="12"/>
        <v>3.5673187571921747E-3</v>
      </c>
      <c r="AM26" s="9">
        <v>0</v>
      </c>
      <c r="AN26" s="8"/>
      <c r="AO26" s="11"/>
      <c r="AP26" s="9">
        <v>0</v>
      </c>
      <c r="AQ26" s="8"/>
      <c r="AR26" s="6"/>
      <c r="AS26" s="88">
        <v>204.08</v>
      </c>
      <c r="AT26" s="12">
        <v>21</v>
      </c>
      <c r="AU26" s="7">
        <f t="shared" si="9"/>
        <v>9.7180952380952395</v>
      </c>
    </row>
    <row r="27" spans="1:47" x14ac:dyDescent="0.3">
      <c r="A27" s="192"/>
      <c r="B27" s="17" t="s">
        <v>10</v>
      </c>
      <c r="C27" s="19">
        <f t="shared" si="5"/>
        <v>4830.32</v>
      </c>
      <c r="D27" s="43">
        <v>499</v>
      </c>
      <c r="E27" s="6">
        <v>9.68</v>
      </c>
      <c r="F27" s="11">
        <v>0</v>
      </c>
      <c r="G27" s="8"/>
      <c r="H27" s="6"/>
      <c r="I27" s="11">
        <v>0</v>
      </c>
      <c r="J27" s="8"/>
      <c r="K27" s="6"/>
      <c r="L27" s="11">
        <v>0</v>
      </c>
      <c r="M27" s="8"/>
      <c r="N27" s="6"/>
      <c r="O27" s="11">
        <v>0</v>
      </c>
      <c r="P27" s="8"/>
      <c r="Q27" s="7"/>
      <c r="R27" s="9">
        <f t="shared" si="10"/>
        <v>2869.25</v>
      </c>
      <c r="S27" s="43">
        <v>499</v>
      </c>
      <c r="T27" s="6">
        <v>5.75</v>
      </c>
      <c r="U27" s="11">
        <v>0</v>
      </c>
      <c r="V27" s="8"/>
      <c r="W27" s="6"/>
      <c r="X27" s="11">
        <v>0</v>
      </c>
      <c r="Y27" s="8"/>
      <c r="Z27" s="6"/>
      <c r="AA27" s="11">
        <v>0</v>
      </c>
      <c r="AB27" s="8"/>
      <c r="AC27" s="6"/>
      <c r="AD27" s="11">
        <v>0</v>
      </c>
      <c r="AE27" s="8"/>
      <c r="AF27" s="7"/>
      <c r="AG27" s="9">
        <f t="shared" si="11"/>
        <v>0</v>
      </c>
      <c r="AH27" s="46"/>
      <c r="AI27" s="157">
        <v>0</v>
      </c>
      <c r="AJ27" s="311">
        <v>43.89</v>
      </c>
      <c r="AK27" s="169">
        <v>12303</v>
      </c>
      <c r="AL27" s="162">
        <f t="shared" si="12"/>
        <v>3.5674225798585711E-3</v>
      </c>
      <c r="AM27" s="9">
        <v>0</v>
      </c>
      <c r="AN27" s="8"/>
      <c r="AO27" s="11"/>
      <c r="AP27" s="9">
        <v>0</v>
      </c>
      <c r="AQ27" s="8"/>
      <c r="AR27" s="6"/>
      <c r="AS27" s="88">
        <v>204.08</v>
      </c>
      <c r="AT27" s="12">
        <v>21</v>
      </c>
      <c r="AU27" s="7">
        <f t="shared" si="9"/>
        <v>9.7180952380952395</v>
      </c>
    </row>
    <row r="28" spans="1:47" x14ac:dyDescent="0.3">
      <c r="A28" s="192"/>
      <c r="B28" s="17" t="s">
        <v>11</v>
      </c>
      <c r="C28" s="19">
        <f t="shared" si="5"/>
        <v>4994.88</v>
      </c>
      <c r="D28" s="43">
        <v>516</v>
      </c>
      <c r="E28" s="6">
        <v>9.68</v>
      </c>
      <c r="F28" s="11">
        <v>0</v>
      </c>
      <c r="G28" s="8"/>
      <c r="H28" s="6"/>
      <c r="I28" s="11">
        <v>0</v>
      </c>
      <c r="J28" s="8"/>
      <c r="K28" s="6"/>
      <c r="L28" s="11">
        <v>0</v>
      </c>
      <c r="M28" s="8"/>
      <c r="N28" s="6"/>
      <c r="O28" s="11">
        <v>0</v>
      </c>
      <c r="P28" s="8"/>
      <c r="Q28" s="7"/>
      <c r="R28" s="9">
        <f t="shared" si="10"/>
        <v>2967</v>
      </c>
      <c r="S28" s="43">
        <v>516</v>
      </c>
      <c r="T28" s="6">
        <v>5.75</v>
      </c>
      <c r="U28" s="11">
        <v>0</v>
      </c>
      <c r="V28" s="8"/>
      <c r="W28" s="6"/>
      <c r="X28" s="11">
        <v>0</v>
      </c>
      <c r="Y28" s="8"/>
      <c r="Z28" s="6"/>
      <c r="AA28" s="11">
        <v>0</v>
      </c>
      <c r="AB28" s="8"/>
      <c r="AC28" s="6"/>
      <c r="AD28" s="11">
        <v>0</v>
      </c>
      <c r="AE28" s="8"/>
      <c r="AF28" s="7"/>
      <c r="AG28" s="9">
        <f t="shared" si="11"/>
        <v>0</v>
      </c>
      <c r="AH28" s="46"/>
      <c r="AI28" s="157">
        <v>0</v>
      </c>
      <c r="AJ28" s="311">
        <v>44.530000000000008</v>
      </c>
      <c r="AK28" s="169">
        <v>12485</v>
      </c>
      <c r="AL28" s="162">
        <f t="shared" si="12"/>
        <v>3.5666800160192237E-3</v>
      </c>
      <c r="AM28" s="9">
        <v>0</v>
      </c>
      <c r="AN28" s="8"/>
      <c r="AO28" s="11"/>
      <c r="AP28" s="9">
        <v>0</v>
      </c>
      <c r="AQ28" s="8"/>
      <c r="AR28" s="6"/>
      <c r="AS28" s="88">
        <v>204.08</v>
      </c>
      <c r="AT28" s="12">
        <v>21</v>
      </c>
      <c r="AU28" s="7">
        <f t="shared" si="9"/>
        <v>9.7180952380952395</v>
      </c>
    </row>
    <row r="29" spans="1:47" x14ac:dyDescent="0.3">
      <c r="A29" s="192"/>
      <c r="B29" s="17" t="s">
        <v>12</v>
      </c>
      <c r="C29" s="19">
        <f t="shared" si="5"/>
        <v>4975.5199999999995</v>
      </c>
      <c r="D29" s="43">
        <v>514</v>
      </c>
      <c r="E29" s="6">
        <v>9.68</v>
      </c>
      <c r="F29" s="11">
        <v>0</v>
      </c>
      <c r="G29" s="8"/>
      <c r="H29" s="6"/>
      <c r="I29" s="11">
        <v>0</v>
      </c>
      <c r="J29" s="8"/>
      <c r="K29" s="6"/>
      <c r="L29" s="11">
        <v>0</v>
      </c>
      <c r="M29" s="8"/>
      <c r="N29" s="6"/>
      <c r="O29" s="11">
        <v>0</v>
      </c>
      <c r="P29" s="8"/>
      <c r="Q29" s="7"/>
      <c r="R29" s="9">
        <f t="shared" si="10"/>
        <v>2955.5</v>
      </c>
      <c r="S29" s="43">
        <v>514</v>
      </c>
      <c r="T29" s="6">
        <v>5.75</v>
      </c>
      <c r="U29" s="11">
        <v>0</v>
      </c>
      <c r="V29" s="8"/>
      <c r="W29" s="6"/>
      <c r="X29" s="11">
        <v>0</v>
      </c>
      <c r="Y29" s="8"/>
      <c r="Z29" s="6"/>
      <c r="AA29" s="11">
        <v>0</v>
      </c>
      <c r="AB29" s="8"/>
      <c r="AC29" s="6"/>
      <c r="AD29" s="11">
        <v>0</v>
      </c>
      <c r="AE29" s="8"/>
      <c r="AF29" s="7"/>
      <c r="AG29" s="9">
        <f t="shared" si="11"/>
        <v>0</v>
      </c>
      <c r="AH29" s="79"/>
      <c r="AI29" s="157">
        <v>0</v>
      </c>
      <c r="AJ29" s="154">
        <v>43.44</v>
      </c>
      <c r="AK29" s="23">
        <v>12181</v>
      </c>
      <c r="AL29" s="157">
        <f t="shared" si="12"/>
        <v>3.5662096707987849E-3</v>
      </c>
      <c r="AM29" s="151">
        <v>0</v>
      </c>
      <c r="AN29" s="8"/>
      <c r="AO29" s="11"/>
      <c r="AP29" s="151">
        <v>0</v>
      </c>
      <c r="AQ29" s="8"/>
      <c r="AR29" s="6"/>
      <c r="AS29" s="10">
        <v>201.75</v>
      </c>
      <c r="AT29" s="12">
        <v>21</v>
      </c>
      <c r="AU29" s="7">
        <f t="shared" si="9"/>
        <v>9.6071428571428577</v>
      </c>
    </row>
    <row r="30" spans="1:47" s="26" customFormat="1" x14ac:dyDescent="0.3">
      <c r="A30" s="193"/>
      <c r="B30" s="49" t="s">
        <v>67</v>
      </c>
      <c r="C30" s="50">
        <f>SUM(C24:C29)</f>
        <v>29436.880000000001</v>
      </c>
      <c r="D30" s="265" t="s">
        <v>32</v>
      </c>
      <c r="E30" s="249"/>
      <c r="F30" s="51">
        <f>SUM(F24:F29)</f>
        <v>0</v>
      </c>
      <c r="G30" s="249" t="s">
        <v>32</v>
      </c>
      <c r="H30" s="250"/>
      <c r="I30" s="51">
        <f>SUM(I24:I29)</f>
        <v>0</v>
      </c>
      <c r="J30" s="249" t="s">
        <v>32</v>
      </c>
      <c r="K30" s="250"/>
      <c r="L30" s="51">
        <f>SUM(L24:L29)</f>
        <v>0</v>
      </c>
      <c r="M30" s="249" t="s">
        <v>32</v>
      </c>
      <c r="N30" s="250"/>
      <c r="O30" s="51">
        <f>SUM(O24:O29)</f>
        <v>0</v>
      </c>
      <c r="P30" s="249" t="s">
        <v>32</v>
      </c>
      <c r="Q30" s="266"/>
      <c r="R30" s="52">
        <f>SUM(R24:R29)</f>
        <v>17485.75</v>
      </c>
      <c r="S30" s="265" t="s">
        <v>32</v>
      </c>
      <c r="T30" s="265"/>
      <c r="U30" s="53">
        <f>SUM(U24:U29)</f>
        <v>0</v>
      </c>
      <c r="V30" s="265" t="s">
        <v>32</v>
      </c>
      <c r="W30" s="249"/>
      <c r="X30" s="53">
        <f>SUM(X24:X29)</f>
        <v>0</v>
      </c>
      <c r="Y30" s="265" t="s">
        <v>32</v>
      </c>
      <c r="Z30" s="249"/>
      <c r="AA30" s="53">
        <f>SUM(AA24:AA29)</f>
        <v>0</v>
      </c>
      <c r="AB30" s="265" t="s">
        <v>32</v>
      </c>
      <c r="AC30" s="249"/>
      <c r="AD30" s="53">
        <f>SUM(AD24:AD29)</f>
        <v>0</v>
      </c>
      <c r="AE30" s="265" t="s">
        <v>32</v>
      </c>
      <c r="AF30" s="267"/>
      <c r="AG30" s="50">
        <f>SUM(AG24:AG29)</f>
        <v>0</v>
      </c>
      <c r="AH30" s="265" t="s">
        <v>32</v>
      </c>
      <c r="AI30" s="249"/>
      <c r="AJ30" s="50">
        <f>SUM(AJ24:AJ29)</f>
        <v>285.65999999999997</v>
      </c>
      <c r="AK30" s="265" t="s">
        <v>32</v>
      </c>
      <c r="AL30" s="249"/>
      <c r="AM30" s="50">
        <f>SUM(AM24:AM29)</f>
        <v>0</v>
      </c>
      <c r="AN30" s="265" t="s">
        <v>32</v>
      </c>
      <c r="AO30" s="249"/>
      <c r="AP30" s="50">
        <f>SUM(AP24:AP29)</f>
        <v>0</v>
      </c>
      <c r="AQ30" s="265" t="s">
        <v>32</v>
      </c>
      <c r="AR30" s="249"/>
      <c r="AS30" s="56">
        <f>SUM(AS24:AS29)</f>
        <v>1202.5800000000002</v>
      </c>
      <c r="AT30" s="265" t="s">
        <v>32</v>
      </c>
      <c r="AU30" s="249"/>
    </row>
    <row r="31" spans="1:47" s="26" customFormat="1" ht="15.75" thickBot="1" x14ac:dyDescent="0.3">
      <c r="B31" s="49" t="s">
        <v>19</v>
      </c>
      <c r="C31" s="57">
        <f>C23+C30</f>
        <v>90614.48</v>
      </c>
      <c r="D31" s="269" t="s">
        <v>32</v>
      </c>
      <c r="E31" s="270"/>
      <c r="F31" s="58">
        <f>F23+F30</f>
        <v>0</v>
      </c>
      <c r="G31" s="269" t="s">
        <v>32</v>
      </c>
      <c r="H31" s="270"/>
      <c r="I31" s="58">
        <f>I23+I30</f>
        <v>0</v>
      </c>
      <c r="J31" s="269" t="s">
        <v>32</v>
      </c>
      <c r="K31" s="270"/>
      <c r="L31" s="58">
        <f>L23+L30</f>
        <v>0</v>
      </c>
      <c r="M31" s="269" t="s">
        <v>32</v>
      </c>
      <c r="N31" s="270"/>
      <c r="O31" s="58">
        <f>O23+O30</f>
        <v>0</v>
      </c>
      <c r="P31" s="269" t="s">
        <v>32</v>
      </c>
      <c r="Q31" s="271"/>
      <c r="R31" s="59">
        <f>R23+R30</f>
        <v>53825.75</v>
      </c>
      <c r="S31" s="269" t="s">
        <v>32</v>
      </c>
      <c r="T31" s="269"/>
      <c r="U31" s="60">
        <f>U23+U30</f>
        <v>0</v>
      </c>
      <c r="V31" s="269" t="s">
        <v>32</v>
      </c>
      <c r="W31" s="270"/>
      <c r="X31" s="60">
        <f>X23+X30</f>
        <v>0</v>
      </c>
      <c r="Y31" s="269" t="s">
        <v>32</v>
      </c>
      <c r="Z31" s="270"/>
      <c r="AA31" s="60">
        <f>AA23+AA30</f>
        <v>0</v>
      </c>
      <c r="AB31" s="269" t="s">
        <v>32</v>
      </c>
      <c r="AC31" s="270"/>
      <c r="AD31" s="60">
        <f>AD23+AD30</f>
        <v>0</v>
      </c>
      <c r="AE31" s="269" t="s">
        <v>32</v>
      </c>
      <c r="AF31" s="271"/>
      <c r="AG31" s="57">
        <f>AG23+AG30</f>
        <v>0</v>
      </c>
      <c r="AH31" s="269" t="s">
        <v>32</v>
      </c>
      <c r="AI31" s="270"/>
      <c r="AJ31" s="57">
        <f>AJ23+AJ30</f>
        <v>7505.2500000000018</v>
      </c>
      <c r="AK31" s="269" t="s">
        <v>32</v>
      </c>
      <c r="AL31" s="270"/>
      <c r="AM31" s="57">
        <f>AM23+AM30</f>
        <v>0</v>
      </c>
      <c r="AN31" s="269" t="s">
        <v>32</v>
      </c>
      <c r="AO31" s="270"/>
      <c r="AP31" s="57">
        <f>AP23+AP30</f>
        <v>0</v>
      </c>
      <c r="AQ31" s="269" t="s">
        <v>32</v>
      </c>
      <c r="AR31" s="270"/>
      <c r="AS31" s="61">
        <f>AS23+AS30</f>
        <v>3473.3900000000003</v>
      </c>
      <c r="AT31" s="269" t="s">
        <v>32</v>
      </c>
      <c r="AU31" s="270"/>
    </row>
    <row r="33" spans="42:47" x14ac:dyDescent="0.3">
      <c r="AP33" s="62"/>
      <c r="AQ33" s="62"/>
      <c r="AR33" s="62"/>
      <c r="AS33" s="239" t="s">
        <v>50</v>
      </c>
      <c r="AT33" s="239"/>
      <c r="AU33" s="239"/>
    </row>
    <row r="34" spans="42:47" x14ac:dyDescent="0.3">
      <c r="AP34" s="62"/>
      <c r="AQ34" s="62"/>
      <c r="AR34" s="62"/>
      <c r="AS34" s="239"/>
      <c r="AT34" s="239"/>
      <c r="AU34" s="239"/>
    </row>
    <row r="35" spans="42:47" x14ac:dyDescent="0.3">
      <c r="AP35" s="62"/>
      <c r="AQ35" s="62"/>
      <c r="AR35" s="62"/>
      <c r="AS35" s="239"/>
      <c r="AT35" s="239"/>
      <c r="AU35" s="239"/>
    </row>
    <row r="36" spans="42:47" x14ac:dyDescent="0.3">
      <c r="AP36" s="62"/>
      <c r="AQ36" s="62"/>
      <c r="AR36" s="62"/>
      <c r="AS36" s="239"/>
      <c r="AT36" s="239"/>
      <c r="AU36" s="239"/>
    </row>
    <row r="37" spans="42:47" ht="15" x14ac:dyDescent="0.25">
      <c r="AS37" s="63"/>
      <c r="AT37" s="63"/>
      <c r="AU37" s="63"/>
    </row>
    <row r="38" spans="42:47" ht="15" x14ac:dyDescent="0.25">
      <c r="AS38" s="62"/>
      <c r="AT38" s="62"/>
      <c r="AU38" s="62"/>
    </row>
    <row r="39" spans="42:47" ht="15" x14ac:dyDescent="0.25">
      <c r="AS39" s="62"/>
      <c r="AT39" s="62"/>
      <c r="AU39" s="62"/>
    </row>
    <row r="40" spans="42:47" ht="15" x14ac:dyDescent="0.25">
      <c r="AS40" s="62"/>
      <c r="AT40" s="62"/>
      <c r="AU40" s="62"/>
    </row>
    <row r="41" spans="42:47" x14ac:dyDescent="0.3">
      <c r="AS41" s="62"/>
      <c r="AT41" s="62"/>
      <c r="AU41" s="62"/>
    </row>
    <row r="42" spans="42:47" x14ac:dyDescent="0.3">
      <c r="AS42" s="62"/>
      <c r="AT42" s="62"/>
      <c r="AU42" s="62"/>
    </row>
  </sheetData>
  <mergeCells count="79">
    <mergeCell ref="AT31:AU31"/>
    <mergeCell ref="AS33:AU36"/>
    <mergeCell ref="AQ30:AR30"/>
    <mergeCell ref="S31:T31"/>
    <mergeCell ref="V31:W31"/>
    <mergeCell ref="Y31:Z31"/>
    <mergeCell ref="AB31:AC31"/>
    <mergeCell ref="AE31:AF31"/>
    <mergeCell ref="AK31:AL31"/>
    <mergeCell ref="AN31:AO31"/>
    <mergeCell ref="AQ31:AR31"/>
    <mergeCell ref="AT30:AU30"/>
    <mergeCell ref="AE30:AF30"/>
    <mergeCell ref="AH31:AI31"/>
    <mergeCell ref="AH30:AI30"/>
    <mergeCell ref="AK30:AL30"/>
    <mergeCell ref="D31:E31"/>
    <mergeCell ref="G31:H31"/>
    <mergeCell ref="J31:K31"/>
    <mergeCell ref="M31:N31"/>
    <mergeCell ref="P31:Q31"/>
    <mergeCell ref="P30:Q30"/>
    <mergeCell ref="S30:T30"/>
    <mergeCell ref="V30:W30"/>
    <mergeCell ref="Y30:Z30"/>
    <mergeCell ref="AB30:AC30"/>
    <mergeCell ref="AN30:AO30"/>
    <mergeCell ref="AH23:AI23"/>
    <mergeCell ref="AK23:AL23"/>
    <mergeCell ref="AN23:AO23"/>
    <mergeCell ref="AQ23:AR23"/>
    <mergeCell ref="AT23:AU23"/>
    <mergeCell ref="A24:A30"/>
    <mergeCell ref="D30:E30"/>
    <mergeCell ref="G30:H30"/>
    <mergeCell ref="J30:K30"/>
    <mergeCell ref="M30:N30"/>
    <mergeCell ref="P23:Q23"/>
    <mergeCell ref="S23:T23"/>
    <mergeCell ref="V23:W23"/>
    <mergeCell ref="Y23:Z23"/>
    <mergeCell ref="AB23:AC23"/>
    <mergeCell ref="AE23:AF23"/>
    <mergeCell ref="A11:A23"/>
    <mergeCell ref="D23:E23"/>
    <mergeCell ref="G23:H23"/>
    <mergeCell ref="J23:K23"/>
    <mergeCell ref="M23:N23"/>
    <mergeCell ref="AP7:AR9"/>
    <mergeCell ref="AS7:AU9"/>
    <mergeCell ref="R8:T8"/>
    <mergeCell ref="U8:AF8"/>
    <mergeCell ref="R9:R10"/>
    <mergeCell ref="S9:S10"/>
    <mergeCell ref="R7:AF7"/>
    <mergeCell ref="AG7:AI9"/>
    <mergeCell ref="AJ7:AL9"/>
    <mergeCell ref="AM7:AO9"/>
    <mergeCell ref="T9:T10"/>
    <mergeCell ref="U9:W9"/>
    <mergeCell ref="X9:Z9"/>
    <mergeCell ref="AA9:AC9"/>
    <mergeCell ref="AD9:AF9"/>
    <mergeCell ref="C1:D1"/>
    <mergeCell ref="E1:G1"/>
    <mergeCell ref="N3:P3"/>
    <mergeCell ref="C5:D5"/>
    <mergeCell ref="E5:G5"/>
    <mergeCell ref="B7:B10"/>
    <mergeCell ref="C7:Q7"/>
    <mergeCell ref="C8:E8"/>
    <mergeCell ref="G8:Q8"/>
    <mergeCell ref="C9:C10"/>
    <mergeCell ref="O9:Q9"/>
    <mergeCell ref="D9:D10"/>
    <mergeCell ref="E9:E10"/>
    <mergeCell ref="F9:H9"/>
    <mergeCell ref="I9:K9"/>
    <mergeCell ref="L9:N9"/>
  </mergeCells>
  <pageMargins left="0.7" right="0.7" top="0.75" bottom="0.75" header="0.3" footer="0.3"/>
  <pageSetup scale="90" orientation="landscape" r:id="rId1"/>
  <headerFooter>
    <oddFooter>&amp;R&amp;P of &amp;N</oddFooter>
  </headerFooter>
  <rowBreaks count="1" manualBreakCount="1">
    <brk id="31" max="16383" man="1"/>
  </rowBreaks>
  <colBreaks count="2" manualBreakCount="2">
    <brk id="17" max="1048575" man="1"/>
    <brk id="3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2"/>
  <sheetViews>
    <sheetView tabSelected="1" zoomScale="85" zoomScaleNormal="85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1" sqref="B1"/>
    </sheetView>
  </sheetViews>
  <sheetFormatPr defaultRowHeight="14.4" x14ac:dyDescent="0.3"/>
  <cols>
    <col min="1" max="1" width="3.5546875" bestFit="1" customWidth="1"/>
    <col min="2" max="2" width="11.33203125" bestFit="1" customWidth="1"/>
    <col min="3" max="3" width="8.88671875" customWidth="1"/>
    <col min="4" max="4" width="8.5546875" customWidth="1"/>
    <col min="5" max="5" width="7.33203125" customWidth="1"/>
    <col min="6" max="6" width="11.88671875" customWidth="1"/>
    <col min="7" max="7" width="7.88671875" customWidth="1"/>
    <col min="8" max="8" width="7.6640625" customWidth="1"/>
    <col min="9" max="9" width="11.5546875" bestFit="1" customWidth="1"/>
    <col min="10" max="10" width="7.6640625" customWidth="1"/>
    <col min="11" max="11" width="8.33203125" customWidth="1"/>
    <col min="12" max="12" width="8.88671875" bestFit="1" customWidth="1"/>
    <col min="13" max="13" width="7.33203125" customWidth="1"/>
    <col min="14" max="14" width="7" customWidth="1"/>
    <col min="15" max="15" width="8.88671875" bestFit="1" customWidth="1"/>
    <col min="16" max="16" width="8.33203125" customWidth="1"/>
    <col min="17" max="17" width="7.44140625" customWidth="1"/>
    <col min="18" max="18" width="8.88671875" bestFit="1" customWidth="1"/>
    <col min="19" max="19" width="5.5546875" bestFit="1" customWidth="1"/>
    <col min="20" max="20" width="5" bestFit="1" customWidth="1"/>
    <col min="21" max="21" width="11.5546875" bestFit="1" customWidth="1"/>
    <col min="22" max="22" width="5.5546875" bestFit="1" customWidth="1"/>
    <col min="23" max="23" width="7" bestFit="1" customWidth="1"/>
    <col min="24" max="24" width="10.5546875" bestFit="1" customWidth="1"/>
    <col min="25" max="25" width="5.5546875" bestFit="1" customWidth="1"/>
    <col min="26" max="26" width="7" bestFit="1" customWidth="1"/>
    <col min="27" max="27" width="8.88671875" bestFit="1" customWidth="1"/>
    <col min="28" max="28" width="5.5546875" bestFit="1" customWidth="1"/>
    <col min="29" max="29" width="5" bestFit="1" customWidth="1"/>
    <col min="30" max="30" width="8.88671875" bestFit="1" customWidth="1"/>
    <col min="31" max="31" width="5.5546875" bestFit="1" customWidth="1"/>
    <col min="32" max="32" width="5" bestFit="1" customWidth="1"/>
    <col min="33" max="33" width="10.5546875" bestFit="1" customWidth="1"/>
    <col min="34" max="34" width="8.33203125" customWidth="1"/>
    <col min="35" max="35" width="9.33203125" bestFit="1" customWidth="1"/>
    <col min="36" max="36" width="11.5546875" bestFit="1" customWidth="1"/>
    <col min="37" max="37" width="8.33203125" customWidth="1"/>
    <col min="38" max="38" width="9.33203125" bestFit="1" customWidth="1"/>
    <col min="39" max="39" width="12.6640625" customWidth="1"/>
    <col min="40" max="40" width="11.109375" customWidth="1"/>
    <col min="41" max="41" width="9.33203125" customWidth="1"/>
    <col min="42" max="42" width="12.6640625" customWidth="1"/>
    <col min="43" max="43" width="11.109375" customWidth="1"/>
    <col min="44" max="44" width="9.33203125" customWidth="1"/>
    <col min="45" max="45" width="11.5546875" customWidth="1"/>
    <col min="46" max="46" width="9.109375" bestFit="1" customWidth="1"/>
    <col min="47" max="47" width="9.109375" customWidth="1"/>
  </cols>
  <sheetData>
    <row r="1" spans="1:47" ht="15" thickBot="1" x14ac:dyDescent="0.35">
      <c r="C1" s="216" t="s">
        <v>20</v>
      </c>
      <c r="D1" s="216"/>
      <c r="E1" s="217" t="s">
        <v>33</v>
      </c>
      <c r="F1" s="217"/>
      <c r="G1" s="217"/>
    </row>
    <row r="2" spans="1:47" x14ac:dyDescent="0.3">
      <c r="C2" s="4" t="s">
        <v>21</v>
      </c>
      <c r="D2" s="4"/>
      <c r="E2" s="4"/>
      <c r="F2" s="4"/>
    </row>
    <row r="3" spans="1:47" ht="15" x14ac:dyDescent="0.25">
      <c r="C3" s="4" t="s">
        <v>22</v>
      </c>
      <c r="D3" s="4"/>
      <c r="E3" s="4"/>
      <c r="F3" s="4"/>
      <c r="N3" s="218"/>
      <c r="O3" s="218"/>
      <c r="P3" s="218"/>
    </row>
    <row r="4" spans="1:47" ht="15" hidden="1" x14ac:dyDescent="0.25"/>
    <row r="5" spans="1:47" ht="15.75" thickBot="1" x14ac:dyDescent="0.3">
      <c r="C5" s="216" t="s">
        <v>23</v>
      </c>
      <c r="D5" s="216"/>
      <c r="E5" s="217" t="s">
        <v>63</v>
      </c>
      <c r="F5" s="217"/>
      <c r="G5" s="217"/>
      <c r="H5" s="5"/>
      <c r="I5" s="5"/>
    </row>
    <row r="6" spans="1:47" ht="15" thickBot="1" x14ac:dyDescent="0.35"/>
    <row r="7" spans="1:47" ht="14.4" customHeight="1" x14ac:dyDescent="0.3">
      <c r="B7" s="240" t="s">
        <v>0</v>
      </c>
      <c r="C7" s="221" t="s">
        <v>1</v>
      </c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3"/>
      <c r="R7" s="231" t="s">
        <v>27</v>
      </c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3"/>
      <c r="AG7" s="260" t="s">
        <v>45</v>
      </c>
      <c r="AH7" s="208"/>
      <c r="AI7" s="261"/>
      <c r="AJ7" s="260" t="s">
        <v>46</v>
      </c>
      <c r="AK7" s="208"/>
      <c r="AL7" s="261"/>
      <c r="AM7" s="199" t="s">
        <v>37</v>
      </c>
      <c r="AN7" s="200"/>
      <c r="AO7" s="251"/>
      <c r="AP7" s="199" t="s">
        <v>47</v>
      </c>
      <c r="AQ7" s="200"/>
      <c r="AR7" s="251"/>
      <c r="AS7" s="254" t="s">
        <v>48</v>
      </c>
      <c r="AT7" s="208"/>
      <c r="AU7" s="209"/>
    </row>
    <row r="8" spans="1:47" x14ac:dyDescent="0.3">
      <c r="B8" s="181"/>
      <c r="C8" s="241" t="s">
        <v>2</v>
      </c>
      <c r="D8" s="242"/>
      <c r="E8" s="242"/>
      <c r="F8" s="28"/>
      <c r="G8" s="242" t="s">
        <v>3</v>
      </c>
      <c r="H8" s="242"/>
      <c r="I8" s="242"/>
      <c r="J8" s="242"/>
      <c r="K8" s="242"/>
      <c r="L8" s="242"/>
      <c r="M8" s="242"/>
      <c r="N8" s="242"/>
      <c r="O8" s="242"/>
      <c r="P8" s="242"/>
      <c r="Q8" s="243"/>
      <c r="R8" s="257" t="s">
        <v>2</v>
      </c>
      <c r="S8" s="245"/>
      <c r="T8" s="248"/>
      <c r="U8" s="244" t="s">
        <v>3</v>
      </c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6"/>
      <c r="AG8" s="210"/>
      <c r="AH8" s="211"/>
      <c r="AI8" s="262"/>
      <c r="AJ8" s="210"/>
      <c r="AK8" s="211"/>
      <c r="AL8" s="262"/>
      <c r="AM8" s="202"/>
      <c r="AN8" s="203"/>
      <c r="AO8" s="252"/>
      <c r="AP8" s="202"/>
      <c r="AQ8" s="203"/>
      <c r="AR8" s="252"/>
      <c r="AS8" s="255"/>
      <c r="AT8" s="211"/>
      <c r="AU8" s="212"/>
    </row>
    <row r="9" spans="1:47" x14ac:dyDescent="0.3">
      <c r="B9" s="181"/>
      <c r="C9" s="241" t="s">
        <v>28</v>
      </c>
      <c r="D9" s="247" t="s">
        <v>4</v>
      </c>
      <c r="E9" s="242" t="s">
        <v>5</v>
      </c>
      <c r="F9" s="244" t="s">
        <v>6</v>
      </c>
      <c r="G9" s="245"/>
      <c r="H9" s="248"/>
      <c r="I9" s="244" t="s">
        <v>24</v>
      </c>
      <c r="J9" s="245"/>
      <c r="K9" s="248"/>
      <c r="L9" s="244" t="s">
        <v>25</v>
      </c>
      <c r="M9" s="245"/>
      <c r="N9" s="248"/>
      <c r="O9" s="244" t="s">
        <v>26</v>
      </c>
      <c r="P9" s="245"/>
      <c r="Q9" s="246"/>
      <c r="R9" s="258" t="s">
        <v>28</v>
      </c>
      <c r="S9" s="259" t="s">
        <v>29</v>
      </c>
      <c r="T9" s="264" t="s">
        <v>5</v>
      </c>
      <c r="U9" s="244" t="s">
        <v>6</v>
      </c>
      <c r="V9" s="245"/>
      <c r="W9" s="248"/>
      <c r="X9" s="244" t="s">
        <v>24</v>
      </c>
      <c r="Y9" s="245"/>
      <c r="Z9" s="248"/>
      <c r="AA9" s="244" t="s">
        <v>25</v>
      </c>
      <c r="AB9" s="245"/>
      <c r="AC9" s="248"/>
      <c r="AD9" s="244" t="s">
        <v>26</v>
      </c>
      <c r="AE9" s="245"/>
      <c r="AF9" s="246"/>
      <c r="AG9" s="213"/>
      <c r="AH9" s="214"/>
      <c r="AI9" s="263"/>
      <c r="AJ9" s="213"/>
      <c r="AK9" s="214"/>
      <c r="AL9" s="263"/>
      <c r="AM9" s="205"/>
      <c r="AN9" s="206"/>
      <c r="AO9" s="253"/>
      <c r="AP9" s="205"/>
      <c r="AQ9" s="206"/>
      <c r="AR9" s="253"/>
      <c r="AS9" s="256"/>
      <c r="AT9" s="214"/>
      <c r="AU9" s="215"/>
    </row>
    <row r="10" spans="1:47" ht="27" customHeight="1" x14ac:dyDescent="0.3">
      <c r="B10" s="181"/>
      <c r="C10" s="241"/>
      <c r="D10" s="229"/>
      <c r="E10" s="242"/>
      <c r="F10" s="28" t="s">
        <v>28</v>
      </c>
      <c r="G10" s="29" t="s">
        <v>4</v>
      </c>
      <c r="H10" s="30" t="s">
        <v>5</v>
      </c>
      <c r="I10" s="28" t="s">
        <v>28</v>
      </c>
      <c r="J10" s="29" t="s">
        <v>4</v>
      </c>
      <c r="K10" s="30" t="s">
        <v>5</v>
      </c>
      <c r="L10" s="28" t="s">
        <v>28</v>
      </c>
      <c r="M10" s="29" t="s">
        <v>4</v>
      </c>
      <c r="N10" s="30" t="s">
        <v>5</v>
      </c>
      <c r="O10" s="28" t="s">
        <v>28</v>
      </c>
      <c r="P10" s="29" t="s">
        <v>4</v>
      </c>
      <c r="Q10" s="31" t="s">
        <v>5</v>
      </c>
      <c r="R10" s="235"/>
      <c r="S10" s="237"/>
      <c r="T10" s="190"/>
      <c r="U10" s="32" t="s">
        <v>28</v>
      </c>
      <c r="V10" s="33" t="s">
        <v>29</v>
      </c>
      <c r="W10" s="34" t="s">
        <v>5</v>
      </c>
      <c r="X10" s="32" t="s">
        <v>28</v>
      </c>
      <c r="Y10" s="33" t="s">
        <v>29</v>
      </c>
      <c r="Z10" s="34" t="s">
        <v>5</v>
      </c>
      <c r="AA10" s="32" t="s">
        <v>28</v>
      </c>
      <c r="AB10" s="33" t="s">
        <v>29</v>
      </c>
      <c r="AC10" s="34" t="s">
        <v>5</v>
      </c>
      <c r="AD10" s="32" t="s">
        <v>28</v>
      </c>
      <c r="AE10" s="33" t="s">
        <v>29</v>
      </c>
      <c r="AF10" s="35" t="s">
        <v>5</v>
      </c>
      <c r="AG10" s="36" t="s">
        <v>28</v>
      </c>
      <c r="AH10" s="37" t="s">
        <v>30</v>
      </c>
      <c r="AI10" s="38" t="s">
        <v>5</v>
      </c>
      <c r="AJ10" s="36" t="s">
        <v>28</v>
      </c>
      <c r="AK10" s="37" t="s">
        <v>30</v>
      </c>
      <c r="AL10" s="38" t="s">
        <v>5</v>
      </c>
      <c r="AM10" s="36" t="s">
        <v>28</v>
      </c>
      <c r="AN10" s="40" t="s">
        <v>30</v>
      </c>
      <c r="AO10" s="38" t="s">
        <v>5</v>
      </c>
      <c r="AP10" s="36" t="s">
        <v>28</v>
      </c>
      <c r="AQ10" s="40" t="s">
        <v>30</v>
      </c>
      <c r="AR10" s="38" t="s">
        <v>5</v>
      </c>
      <c r="AS10" s="39" t="s">
        <v>28</v>
      </c>
      <c r="AT10" s="40" t="s">
        <v>31</v>
      </c>
      <c r="AU10" s="41" t="s">
        <v>49</v>
      </c>
    </row>
    <row r="11" spans="1:47" ht="15" customHeight="1" x14ac:dyDescent="0.3">
      <c r="A11" s="191">
        <v>2017</v>
      </c>
      <c r="B11" s="42" t="s">
        <v>7</v>
      </c>
      <c r="C11" s="149">
        <v>0</v>
      </c>
      <c r="D11" s="8"/>
      <c r="E11" s="6"/>
      <c r="F11" s="11">
        <f t="shared" ref="F11:F16" si="0">G11*H11</f>
        <v>3045.9</v>
      </c>
      <c r="G11" s="48">
        <v>130</v>
      </c>
      <c r="H11" s="6">
        <v>23.43</v>
      </c>
      <c r="I11" s="11">
        <f t="shared" ref="I11:I16" si="1">J11*K11</f>
        <v>2747.46</v>
      </c>
      <c r="J11" s="8">
        <v>58</v>
      </c>
      <c r="K11" s="6">
        <v>47.37</v>
      </c>
      <c r="L11" s="11">
        <v>0</v>
      </c>
      <c r="M11" s="8"/>
      <c r="N11" s="6"/>
      <c r="O11" s="11">
        <v>0</v>
      </c>
      <c r="P11" s="8"/>
      <c r="Q11" s="6"/>
      <c r="R11" s="9">
        <f t="shared" ref="R11:R16" si="2">S11*T11</f>
        <v>0</v>
      </c>
      <c r="S11" s="8"/>
      <c r="T11" s="6"/>
      <c r="U11" s="10">
        <f t="shared" ref="U11:U16" si="3">V11*W11</f>
        <v>747.5</v>
      </c>
      <c r="V11" s="48">
        <v>130</v>
      </c>
      <c r="W11" s="6">
        <v>5.75</v>
      </c>
      <c r="X11" s="10">
        <f t="shared" ref="X11:X16" si="4">Y11*Z11</f>
        <v>333.5</v>
      </c>
      <c r="Y11" s="8">
        <v>58</v>
      </c>
      <c r="Z11" s="6">
        <v>5.75</v>
      </c>
      <c r="AA11" s="11">
        <v>0</v>
      </c>
      <c r="AB11" s="8"/>
      <c r="AC11" s="6"/>
      <c r="AD11" s="11">
        <v>0</v>
      </c>
      <c r="AE11" s="8"/>
      <c r="AF11" s="11"/>
      <c r="AG11" s="153">
        <v>44.39</v>
      </c>
      <c r="AH11" s="65">
        <v>9360</v>
      </c>
      <c r="AI11" s="86">
        <f t="shared" ref="AI11:AI16" si="5">AG11/AH11</f>
        <v>4.7425213675213679E-3</v>
      </c>
      <c r="AJ11" s="153">
        <v>496.33</v>
      </c>
      <c r="AK11" s="65">
        <v>34897</v>
      </c>
      <c r="AL11" s="86">
        <f t="shared" ref="AL11:AL16" si="6">AJ11/AK11</f>
        <v>1.4222712554087743E-2</v>
      </c>
      <c r="AM11" s="149">
        <v>0</v>
      </c>
      <c r="AN11" s="8"/>
      <c r="AO11" s="11"/>
      <c r="AP11" s="9">
        <v>0</v>
      </c>
      <c r="AQ11" s="8"/>
      <c r="AR11" s="6"/>
      <c r="AS11" s="10">
        <v>354.06</v>
      </c>
      <c r="AT11" s="12">
        <v>21</v>
      </c>
      <c r="AU11" s="7">
        <f t="shared" ref="AU11:AU16" si="7">AS11/AT11</f>
        <v>16.86</v>
      </c>
    </row>
    <row r="12" spans="1:47" x14ac:dyDescent="0.3">
      <c r="A12" s="192"/>
      <c r="B12" s="17" t="s">
        <v>8</v>
      </c>
      <c r="C12" s="9">
        <v>0</v>
      </c>
      <c r="D12" s="8"/>
      <c r="E12" s="6"/>
      <c r="F12" s="11">
        <f t="shared" si="0"/>
        <v>2999.04</v>
      </c>
      <c r="G12" s="48">
        <v>128</v>
      </c>
      <c r="H12" s="6">
        <v>23.43</v>
      </c>
      <c r="I12" s="11">
        <f t="shared" si="1"/>
        <v>2747.46</v>
      </c>
      <c r="J12" s="8">
        <v>58</v>
      </c>
      <c r="K12" s="6">
        <v>47.37</v>
      </c>
      <c r="L12" s="11">
        <v>0</v>
      </c>
      <c r="M12" s="8"/>
      <c r="N12" s="6"/>
      <c r="O12" s="11">
        <v>0</v>
      </c>
      <c r="P12" s="8"/>
      <c r="Q12" s="6"/>
      <c r="R12" s="9">
        <f t="shared" si="2"/>
        <v>0</v>
      </c>
      <c r="S12" s="8"/>
      <c r="T12" s="6"/>
      <c r="U12" s="10">
        <f t="shared" si="3"/>
        <v>736</v>
      </c>
      <c r="V12" s="48">
        <v>128</v>
      </c>
      <c r="W12" s="6">
        <v>5.75</v>
      </c>
      <c r="X12" s="10">
        <f t="shared" si="4"/>
        <v>333.5</v>
      </c>
      <c r="Y12" s="8">
        <v>58</v>
      </c>
      <c r="Z12" s="6">
        <v>5.75</v>
      </c>
      <c r="AA12" s="11">
        <v>0</v>
      </c>
      <c r="AB12" s="8"/>
      <c r="AC12" s="6"/>
      <c r="AD12" s="11">
        <v>0</v>
      </c>
      <c r="AE12" s="8"/>
      <c r="AF12" s="11"/>
      <c r="AG12" s="19">
        <v>45.66</v>
      </c>
      <c r="AH12" s="23">
        <v>9626</v>
      </c>
      <c r="AI12" s="86">
        <f t="shared" si="5"/>
        <v>4.7434032827758151E-3</v>
      </c>
      <c r="AJ12" s="19">
        <v>170.64</v>
      </c>
      <c r="AK12" s="23">
        <v>34127</v>
      </c>
      <c r="AL12" s="152">
        <f t="shared" si="6"/>
        <v>5.000146511559762E-3</v>
      </c>
      <c r="AM12" s="9">
        <v>0</v>
      </c>
      <c r="AN12" s="8"/>
      <c r="AO12" s="11"/>
      <c r="AP12" s="9">
        <v>0</v>
      </c>
      <c r="AQ12" s="8"/>
      <c r="AR12" s="6"/>
      <c r="AS12" s="10">
        <v>354.06</v>
      </c>
      <c r="AT12" s="12">
        <v>21</v>
      </c>
      <c r="AU12" s="7">
        <f t="shared" si="7"/>
        <v>16.86</v>
      </c>
    </row>
    <row r="13" spans="1:47" x14ac:dyDescent="0.3">
      <c r="A13" s="192"/>
      <c r="B13" s="17" t="s">
        <v>9</v>
      </c>
      <c r="C13" s="9">
        <v>0</v>
      </c>
      <c r="D13" s="8"/>
      <c r="E13" s="6"/>
      <c r="F13" s="11">
        <f t="shared" si="0"/>
        <v>3045.9</v>
      </c>
      <c r="G13" s="48">
        <v>130</v>
      </c>
      <c r="H13" s="6">
        <v>23.43</v>
      </c>
      <c r="I13" s="11">
        <f t="shared" si="1"/>
        <v>2794.83</v>
      </c>
      <c r="J13" s="8">
        <v>59</v>
      </c>
      <c r="K13" s="6">
        <v>47.37</v>
      </c>
      <c r="L13" s="11">
        <v>0</v>
      </c>
      <c r="M13" s="8"/>
      <c r="N13" s="6"/>
      <c r="O13" s="11">
        <v>0</v>
      </c>
      <c r="P13" s="8"/>
      <c r="Q13" s="6"/>
      <c r="R13" s="9">
        <f t="shared" si="2"/>
        <v>0</v>
      </c>
      <c r="S13" s="8"/>
      <c r="T13" s="6"/>
      <c r="U13" s="10">
        <f t="shared" si="3"/>
        <v>747.5</v>
      </c>
      <c r="V13" s="48">
        <v>130</v>
      </c>
      <c r="W13" s="6">
        <v>5.75</v>
      </c>
      <c r="X13" s="10">
        <f t="shared" si="4"/>
        <v>339.25</v>
      </c>
      <c r="Y13" s="8">
        <v>59</v>
      </c>
      <c r="Z13" s="6">
        <v>5.75</v>
      </c>
      <c r="AA13" s="11">
        <v>0</v>
      </c>
      <c r="AB13" s="8"/>
      <c r="AC13" s="6"/>
      <c r="AD13" s="11">
        <v>0</v>
      </c>
      <c r="AE13" s="8"/>
      <c r="AF13" s="11"/>
      <c r="AG13" s="19">
        <v>42.530000000000008</v>
      </c>
      <c r="AH13" s="23">
        <v>8966</v>
      </c>
      <c r="AI13" s="86">
        <f t="shared" si="5"/>
        <v>4.7434753513272369E-3</v>
      </c>
      <c r="AJ13" s="19">
        <v>166.81</v>
      </c>
      <c r="AK13" s="23">
        <v>33358</v>
      </c>
      <c r="AL13" s="152">
        <f t="shared" si="6"/>
        <v>5.0005995563283173E-3</v>
      </c>
      <c r="AM13" s="9">
        <v>0</v>
      </c>
      <c r="AN13" s="8"/>
      <c r="AO13" s="11"/>
      <c r="AP13" s="9">
        <v>0</v>
      </c>
      <c r="AQ13" s="8"/>
      <c r="AR13" s="6"/>
      <c r="AS13" s="10">
        <v>356.46</v>
      </c>
      <c r="AT13" s="12">
        <v>21</v>
      </c>
      <c r="AU13" s="7">
        <f t="shared" si="7"/>
        <v>16.974285714285713</v>
      </c>
    </row>
    <row r="14" spans="1:47" x14ac:dyDescent="0.3">
      <c r="A14" s="192"/>
      <c r="B14" s="17" t="s">
        <v>10</v>
      </c>
      <c r="C14" s="9">
        <v>0</v>
      </c>
      <c r="D14" s="8"/>
      <c r="E14" s="6"/>
      <c r="F14" s="11">
        <f t="shared" si="0"/>
        <v>2999.04</v>
      </c>
      <c r="G14" s="48">
        <v>128</v>
      </c>
      <c r="H14" s="6">
        <v>23.43</v>
      </c>
      <c r="I14" s="11">
        <f t="shared" si="1"/>
        <v>2747.46</v>
      </c>
      <c r="J14" s="8">
        <v>58</v>
      </c>
      <c r="K14" s="6">
        <v>47.37</v>
      </c>
      <c r="L14" s="11">
        <v>0</v>
      </c>
      <c r="M14" s="8"/>
      <c r="N14" s="6"/>
      <c r="O14" s="11">
        <v>0</v>
      </c>
      <c r="P14" s="8"/>
      <c r="Q14" s="6"/>
      <c r="R14" s="9">
        <f t="shared" si="2"/>
        <v>0</v>
      </c>
      <c r="S14" s="8"/>
      <c r="T14" s="6"/>
      <c r="U14" s="10">
        <f t="shared" si="3"/>
        <v>736</v>
      </c>
      <c r="V14" s="48">
        <v>128</v>
      </c>
      <c r="W14" s="6">
        <v>5.75</v>
      </c>
      <c r="X14" s="10">
        <f t="shared" si="4"/>
        <v>333.5</v>
      </c>
      <c r="Y14" s="8">
        <v>58</v>
      </c>
      <c r="Z14" s="6">
        <v>5.75</v>
      </c>
      <c r="AA14" s="11">
        <v>0</v>
      </c>
      <c r="AB14" s="8"/>
      <c r="AC14" s="6"/>
      <c r="AD14" s="11">
        <v>0</v>
      </c>
      <c r="AE14" s="8"/>
      <c r="AF14" s="11"/>
      <c r="AG14" s="19">
        <v>50.5</v>
      </c>
      <c r="AH14" s="23">
        <v>10647</v>
      </c>
      <c r="AI14" s="86">
        <f t="shared" si="5"/>
        <v>4.7431201277355122E-3</v>
      </c>
      <c r="AJ14" s="19">
        <v>170.72</v>
      </c>
      <c r="AK14" s="23">
        <v>34143</v>
      </c>
      <c r="AL14" s="86">
        <f t="shared" si="6"/>
        <v>5.0001464429019126E-3</v>
      </c>
      <c r="AM14" s="9">
        <v>0</v>
      </c>
      <c r="AN14" s="8"/>
      <c r="AO14" s="11"/>
      <c r="AP14" s="9">
        <v>0</v>
      </c>
      <c r="AQ14" s="8"/>
      <c r="AR14" s="6"/>
      <c r="AS14" s="10">
        <v>356.46</v>
      </c>
      <c r="AT14" s="12">
        <v>21</v>
      </c>
      <c r="AU14" s="7">
        <f t="shared" si="7"/>
        <v>16.974285714285713</v>
      </c>
    </row>
    <row r="15" spans="1:47" x14ac:dyDescent="0.3">
      <c r="A15" s="192"/>
      <c r="B15" s="17" t="s">
        <v>11</v>
      </c>
      <c r="C15" s="9">
        <v>0</v>
      </c>
      <c r="D15" s="8"/>
      <c r="E15" s="6"/>
      <c r="F15" s="11">
        <f t="shared" si="0"/>
        <v>3022.47</v>
      </c>
      <c r="G15" s="48">
        <v>129</v>
      </c>
      <c r="H15" s="6">
        <v>23.43</v>
      </c>
      <c r="I15" s="11">
        <f t="shared" si="1"/>
        <v>2747.46</v>
      </c>
      <c r="J15" s="8">
        <v>58</v>
      </c>
      <c r="K15" s="6">
        <v>47.37</v>
      </c>
      <c r="L15" s="11">
        <v>0</v>
      </c>
      <c r="M15" s="8"/>
      <c r="N15" s="6"/>
      <c r="O15" s="11">
        <v>0</v>
      </c>
      <c r="P15" s="8"/>
      <c r="Q15" s="6"/>
      <c r="R15" s="9">
        <f t="shared" si="2"/>
        <v>0</v>
      </c>
      <c r="S15" s="8"/>
      <c r="T15" s="6"/>
      <c r="U15" s="10">
        <f t="shared" si="3"/>
        <v>741.75</v>
      </c>
      <c r="V15" s="48">
        <v>129</v>
      </c>
      <c r="W15" s="6">
        <v>5.75</v>
      </c>
      <c r="X15" s="10">
        <f t="shared" si="4"/>
        <v>333.5</v>
      </c>
      <c r="Y15" s="8">
        <v>58</v>
      </c>
      <c r="Z15" s="6">
        <v>5.75</v>
      </c>
      <c r="AA15" s="11">
        <v>0</v>
      </c>
      <c r="AB15" s="8"/>
      <c r="AC15" s="6"/>
      <c r="AD15" s="11">
        <v>0</v>
      </c>
      <c r="AE15" s="8"/>
      <c r="AF15" s="11"/>
      <c r="AG15" s="19">
        <v>44.500000000000007</v>
      </c>
      <c r="AH15" s="23">
        <v>9383</v>
      </c>
      <c r="AI15" s="86">
        <f t="shared" si="5"/>
        <v>4.7426196312480027E-3</v>
      </c>
      <c r="AJ15" s="19">
        <v>165.01000000000002</v>
      </c>
      <c r="AK15" s="23">
        <v>32999</v>
      </c>
      <c r="AL15" s="86">
        <f t="shared" si="6"/>
        <v>5.0004545592290681E-3</v>
      </c>
      <c r="AM15" s="9">
        <v>0</v>
      </c>
      <c r="AN15" s="8"/>
      <c r="AO15" s="11"/>
      <c r="AP15" s="9">
        <v>0</v>
      </c>
      <c r="AQ15" s="8"/>
      <c r="AR15" s="6"/>
      <c r="AS15" s="10">
        <v>356.46</v>
      </c>
      <c r="AT15" s="12">
        <v>21</v>
      </c>
      <c r="AU15" s="7">
        <f t="shared" si="7"/>
        <v>16.974285714285713</v>
      </c>
    </row>
    <row r="16" spans="1:47" x14ac:dyDescent="0.3">
      <c r="A16" s="192"/>
      <c r="B16" s="17" t="s">
        <v>12</v>
      </c>
      <c r="C16" s="9">
        <v>0</v>
      </c>
      <c r="D16" s="8"/>
      <c r="E16" s="6"/>
      <c r="F16" s="11">
        <f t="shared" si="0"/>
        <v>2999.04</v>
      </c>
      <c r="G16" s="48">
        <v>128</v>
      </c>
      <c r="H16" s="6">
        <v>23.43</v>
      </c>
      <c r="I16" s="11">
        <f t="shared" si="1"/>
        <v>2747.46</v>
      </c>
      <c r="J16" s="8">
        <v>58</v>
      </c>
      <c r="K16" s="6">
        <v>47.37</v>
      </c>
      <c r="L16" s="11">
        <v>0</v>
      </c>
      <c r="M16" s="8"/>
      <c r="N16" s="6"/>
      <c r="O16" s="11">
        <v>0</v>
      </c>
      <c r="P16" s="8"/>
      <c r="Q16" s="6"/>
      <c r="R16" s="9">
        <f t="shared" si="2"/>
        <v>0</v>
      </c>
      <c r="S16" s="8"/>
      <c r="T16" s="6"/>
      <c r="U16" s="10">
        <f t="shared" si="3"/>
        <v>736</v>
      </c>
      <c r="V16" s="48">
        <v>128</v>
      </c>
      <c r="W16" s="6">
        <v>5.75</v>
      </c>
      <c r="X16" s="10">
        <f t="shared" si="4"/>
        <v>333.5</v>
      </c>
      <c r="Y16" s="8">
        <v>58</v>
      </c>
      <c r="Z16" s="6">
        <v>5.75</v>
      </c>
      <c r="AA16" s="11">
        <v>0</v>
      </c>
      <c r="AB16" s="8"/>
      <c r="AC16" s="6"/>
      <c r="AD16" s="11">
        <v>0</v>
      </c>
      <c r="AE16" s="8"/>
      <c r="AF16" s="11"/>
      <c r="AG16" s="19">
        <v>44.47</v>
      </c>
      <c r="AH16" s="128">
        <v>9377</v>
      </c>
      <c r="AI16" s="86">
        <f t="shared" si="5"/>
        <v>4.7424549429455048E-3</v>
      </c>
      <c r="AJ16" s="19">
        <v>146.16000000000003</v>
      </c>
      <c r="AK16" s="128">
        <v>29231</v>
      </c>
      <c r="AL16" s="86">
        <f t="shared" si="6"/>
        <v>5.0001710512811749E-3</v>
      </c>
      <c r="AM16" s="9">
        <v>0</v>
      </c>
      <c r="AN16" s="8"/>
      <c r="AO16" s="11"/>
      <c r="AP16" s="9">
        <v>0</v>
      </c>
      <c r="AQ16" s="8"/>
      <c r="AR16" s="6"/>
      <c r="AS16" s="10">
        <v>354.87</v>
      </c>
      <c r="AT16" s="12">
        <v>21</v>
      </c>
      <c r="AU16" s="7">
        <f t="shared" si="7"/>
        <v>16.898571428571429</v>
      </c>
    </row>
    <row r="17" spans="1:47" x14ac:dyDescent="0.3">
      <c r="A17" s="192"/>
      <c r="B17" s="17" t="s">
        <v>13</v>
      </c>
      <c r="C17" s="9">
        <v>0</v>
      </c>
      <c r="D17" s="8"/>
      <c r="E17" s="6"/>
      <c r="F17" s="11">
        <f t="shared" ref="F17:F29" si="8">G17*H17</f>
        <v>3022.47</v>
      </c>
      <c r="G17" s="48">
        <v>129</v>
      </c>
      <c r="H17" s="6">
        <v>23.43</v>
      </c>
      <c r="I17" s="11">
        <f t="shared" ref="I17:I29" si="9">J17*K17</f>
        <v>2747.46</v>
      </c>
      <c r="J17" s="8">
        <v>58</v>
      </c>
      <c r="K17" s="6">
        <v>47.37</v>
      </c>
      <c r="L17" s="11">
        <v>0</v>
      </c>
      <c r="M17" s="8"/>
      <c r="N17" s="6"/>
      <c r="O17" s="11">
        <v>0</v>
      </c>
      <c r="P17" s="8"/>
      <c r="Q17" s="6"/>
      <c r="R17" s="9">
        <f t="shared" ref="R17:R22" si="10">S17*T17</f>
        <v>0</v>
      </c>
      <c r="S17" s="8"/>
      <c r="T17" s="6"/>
      <c r="U17" s="10">
        <f t="shared" ref="U17:U22" si="11">V17*W17</f>
        <v>741.75</v>
      </c>
      <c r="V17" s="48">
        <v>129</v>
      </c>
      <c r="W17" s="6">
        <v>5.75</v>
      </c>
      <c r="X17" s="10">
        <f t="shared" ref="X17:X22" si="12">Y17*Z17</f>
        <v>333.5</v>
      </c>
      <c r="Y17" s="8">
        <v>58</v>
      </c>
      <c r="Z17" s="6">
        <v>5.75</v>
      </c>
      <c r="AA17" s="11">
        <v>0</v>
      </c>
      <c r="AB17" s="8"/>
      <c r="AC17" s="6"/>
      <c r="AD17" s="11">
        <v>0</v>
      </c>
      <c r="AE17" s="8"/>
      <c r="AF17" s="11"/>
      <c r="AG17" s="19">
        <v>40.53</v>
      </c>
      <c r="AH17" s="23">
        <v>8550</v>
      </c>
      <c r="AI17" s="86">
        <f t="shared" ref="AI17:AI22" si="13">AG17/AH17</f>
        <v>4.7403508771929823E-3</v>
      </c>
      <c r="AJ17" s="19">
        <v>140.99</v>
      </c>
      <c r="AK17" s="23">
        <v>34123</v>
      </c>
      <c r="AL17" s="86">
        <f t="shared" ref="AL17:AL22" si="14">AJ17/AK17</f>
        <v>4.1318172493626003E-3</v>
      </c>
      <c r="AM17" s="9">
        <v>0</v>
      </c>
      <c r="AN17" s="8"/>
      <c r="AO17" s="11"/>
      <c r="AP17" s="9">
        <v>0</v>
      </c>
      <c r="AQ17" s="8"/>
      <c r="AR17" s="6"/>
      <c r="AS17" s="88">
        <v>363.27</v>
      </c>
      <c r="AT17" s="12">
        <v>21</v>
      </c>
      <c r="AU17" s="7">
        <f t="shared" ref="AU17:AU29" si="15">AS17/AT17</f>
        <v>17.298571428571428</v>
      </c>
    </row>
    <row r="18" spans="1:47" x14ac:dyDescent="0.3">
      <c r="A18" s="192"/>
      <c r="B18" s="17" t="s">
        <v>14</v>
      </c>
      <c r="C18" s="9">
        <v>0</v>
      </c>
      <c r="D18" s="8"/>
      <c r="E18" s="6"/>
      <c r="F18" s="11">
        <f t="shared" si="8"/>
        <v>3022.47</v>
      </c>
      <c r="G18" s="48">
        <v>129</v>
      </c>
      <c r="H18" s="6">
        <v>23.43</v>
      </c>
      <c r="I18" s="11">
        <f t="shared" si="9"/>
        <v>2747.46</v>
      </c>
      <c r="J18" s="8">
        <v>58</v>
      </c>
      <c r="K18" s="6">
        <v>47.37</v>
      </c>
      <c r="L18" s="11">
        <v>0</v>
      </c>
      <c r="M18" s="8"/>
      <c r="N18" s="6"/>
      <c r="O18" s="11">
        <v>0</v>
      </c>
      <c r="P18" s="8"/>
      <c r="Q18" s="6"/>
      <c r="R18" s="9">
        <f t="shared" si="10"/>
        <v>0</v>
      </c>
      <c r="S18" s="8"/>
      <c r="T18" s="6"/>
      <c r="U18" s="10">
        <f t="shared" si="11"/>
        <v>741.75</v>
      </c>
      <c r="V18" s="48">
        <v>129</v>
      </c>
      <c r="W18" s="6">
        <v>5.75</v>
      </c>
      <c r="X18" s="10">
        <f t="shared" si="12"/>
        <v>333.5</v>
      </c>
      <c r="Y18" s="8">
        <v>58</v>
      </c>
      <c r="Z18" s="6">
        <v>5.75</v>
      </c>
      <c r="AA18" s="11">
        <v>0</v>
      </c>
      <c r="AB18" s="8"/>
      <c r="AC18" s="6"/>
      <c r="AD18" s="11">
        <v>0</v>
      </c>
      <c r="AE18" s="8"/>
      <c r="AF18" s="11"/>
      <c r="AG18" s="19">
        <v>45.5</v>
      </c>
      <c r="AH18" s="23">
        <v>9594</v>
      </c>
      <c r="AI18" s="86">
        <f t="shared" si="13"/>
        <v>4.7425474254742545E-3</v>
      </c>
      <c r="AJ18" s="19">
        <v>122.31</v>
      </c>
      <c r="AK18" s="23">
        <v>34291</v>
      </c>
      <c r="AL18" s="86">
        <f t="shared" si="14"/>
        <v>3.5668251144615206E-3</v>
      </c>
      <c r="AM18" s="9">
        <v>0</v>
      </c>
      <c r="AN18" s="8"/>
      <c r="AO18" s="11"/>
      <c r="AP18" s="9">
        <v>0</v>
      </c>
      <c r="AQ18" s="8"/>
      <c r="AR18" s="6"/>
      <c r="AS18" s="88">
        <v>358.84</v>
      </c>
      <c r="AT18" s="12">
        <v>21</v>
      </c>
      <c r="AU18" s="7">
        <f t="shared" si="15"/>
        <v>17.087619047619047</v>
      </c>
    </row>
    <row r="19" spans="1:47" x14ac:dyDescent="0.3">
      <c r="A19" s="192"/>
      <c r="B19" s="17" t="s">
        <v>15</v>
      </c>
      <c r="C19" s="9">
        <v>0</v>
      </c>
      <c r="D19" s="8"/>
      <c r="E19" s="6"/>
      <c r="F19" s="11">
        <f t="shared" si="8"/>
        <v>3045.9</v>
      </c>
      <c r="G19" s="48">
        <v>130</v>
      </c>
      <c r="H19" s="6">
        <v>23.43</v>
      </c>
      <c r="I19" s="11">
        <f t="shared" si="9"/>
        <v>2747.46</v>
      </c>
      <c r="J19" s="8">
        <v>58</v>
      </c>
      <c r="K19" s="6">
        <v>47.37</v>
      </c>
      <c r="L19" s="11">
        <v>0</v>
      </c>
      <c r="M19" s="8"/>
      <c r="N19" s="6"/>
      <c r="O19" s="11">
        <v>0</v>
      </c>
      <c r="P19" s="8"/>
      <c r="Q19" s="6"/>
      <c r="R19" s="9">
        <f t="shared" si="10"/>
        <v>0</v>
      </c>
      <c r="S19" s="8"/>
      <c r="T19" s="6"/>
      <c r="U19" s="10">
        <f t="shared" si="11"/>
        <v>747.5</v>
      </c>
      <c r="V19" s="48">
        <v>130</v>
      </c>
      <c r="W19" s="6">
        <v>5.75</v>
      </c>
      <c r="X19" s="10">
        <f t="shared" si="12"/>
        <v>333.5</v>
      </c>
      <c r="Y19" s="8">
        <v>58</v>
      </c>
      <c r="Z19" s="6">
        <v>5.75</v>
      </c>
      <c r="AA19" s="11">
        <v>0</v>
      </c>
      <c r="AB19" s="8"/>
      <c r="AC19" s="6"/>
      <c r="AD19" s="11">
        <v>0</v>
      </c>
      <c r="AE19" s="8"/>
      <c r="AF19" s="11"/>
      <c r="AG19" s="175">
        <v>46.050000000000004</v>
      </c>
      <c r="AH19" s="170">
        <v>9709</v>
      </c>
      <c r="AI19" s="86">
        <f t="shared" si="13"/>
        <v>4.7430219384076633E-3</v>
      </c>
      <c r="AJ19" s="175">
        <v>114.07000000000001</v>
      </c>
      <c r="AK19" s="170">
        <v>31978</v>
      </c>
      <c r="AL19" s="86">
        <f t="shared" si="14"/>
        <v>3.5671399086872227E-3</v>
      </c>
      <c r="AM19" s="9">
        <v>0</v>
      </c>
      <c r="AN19" s="8"/>
      <c r="AO19" s="11"/>
      <c r="AP19" s="9">
        <v>0</v>
      </c>
      <c r="AQ19" s="8"/>
      <c r="AR19" s="6"/>
      <c r="AS19" s="88">
        <v>358.84</v>
      </c>
      <c r="AT19" s="12">
        <v>21</v>
      </c>
      <c r="AU19" s="7">
        <f t="shared" si="15"/>
        <v>17.087619047619047</v>
      </c>
    </row>
    <row r="20" spans="1:47" x14ac:dyDescent="0.3">
      <c r="A20" s="192"/>
      <c r="B20" s="17" t="s">
        <v>16</v>
      </c>
      <c r="C20" s="9">
        <v>0</v>
      </c>
      <c r="D20" s="8"/>
      <c r="E20" s="6"/>
      <c r="F20" s="11">
        <f t="shared" si="8"/>
        <v>2999.04</v>
      </c>
      <c r="G20" s="48">
        <v>128</v>
      </c>
      <c r="H20" s="6">
        <v>23.43</v>
      </c>
      <c r="I20" s="11">
        <f t="shared" si="9"/>
        <v>2747.46</v>
      </c>
      <c r="J20" s="8">
        <v>58</v>
      </c>
      <c r="K20" s="6">
        <v>47.37</v>
      </c>
      <c r="L20" s="11">
        <v>0</v>
      </c>
      <c r="M20" s="8"/>
      <c r="N20" s="6"/>
      <c r="O20" s="11">
        <v>0</v>
      </c>
      <c r="P20" s="8"/>
      <c r="Q20" s="6"/>
      <c r="R20" s="9">
        <f t="shared" si="10"/>
        <v>0</v>
      </c>
      <c r="S20" s="8"/>
      <c r="T20" s="6"/>
      <c r="U20" s="10">
        <f t="shared" si="11"/>
        <v>736</v>
      </c>
      <c r="V20" s="48">
        <v>128</v>
      </c>
      <c r="W20" s="6">
        <v>5.75</v>
      </c>
      <c r="X20" s="10">
        <f t="shared" si="12"/>
        <v>333.5</v>
      </c>
      <c r="Y20" s="8">
        <v>58</v>
      </c>
      <c r="Z20" s="6">
        <v>5.75</v>
      </c>
      <c r="AA20" s="11">
        <v>0</v>
      </c>
      <c r="AB20" s="8"/>
      <c r="AC20" s="6"/>
      <c r="AD20" s="11">
        <v>0</v>
      </c>
      <c r="AE20" s="8"/>
      <c r="AF20" s="11"/>
      <c r="AG20" s="175">
        <v>40.910000000000004</v>
      </c>
      <c r="AH20" s="170">
        <v>8624</v>
      </c>
      <c r="AI20" s="86">
        <f t="shared" si="13"/>
        <v>4.7437384044526909E-3</v>
      </c>
      <c r="AJ20" s="175">
        <v>112.76000000000002</v>
      </c>
      <c r="AK20" s="170">
        <v>31613</v>
      </c>
      <c r="AL20" s="86">
        <f t="shared" si="14"/>
        <v>3.5668870401417145E-3</v>
      </c>
      <c r="AM20" s="9">
        <v>0</v>
      </c>
      <c r="AN20" s="8"/>
      <c r="AO20" s="11"/>
      <c r="AP20" s="9">
        <v>0</v>
      </c>
      <c r="AQ20" s="8"/>
      <c r="AR20" s="6"/>
      <c r="AS20" s="88">
        <v>358.84</v>
      </c>
      <c r="AT20" s="12">
        <v>21</v>
      </c>
      <c r="AU20" s="7">
        <f t="shared" si="15"/>
        <v>17.087619047619047</v>
      </c>
    </row>
    <row r="21" spans="1:47" x14ac:dyDescent="0.3">
      <c r="A21" s="192"/>
      <c r="B21" s="17" t="s">
        <v>17</v>
      </c>
      <c r="C21" s="9">
        <v>0</v>
      </c>
      <c r="D21" s="8"/>
      <c r="E21" s="6"/>
      <c r="F21" s="11">
        <f t="shared" si="8"/>
        <v>2975.61</v>
      </c>
      <c r="G21" s="48">
        <v>127</v>
      </c>
      <c r="H21" s="6">
        <v>23.43</v>
      </c>
      <c r="I21" s="11">
        <f t="shared" si="9"/>
        <v>2700.0899999999997</v>
      </c>
      <c r="J21" s="8">
        <v>57</v>
      </c>
      <c r="K21" s="6">
        <v>47.37</v>
      </c>
      <c r="L21" s="11">
        <v>0</v>
      </c>
      <c r="M21" s="8"/>
      <c r="N21" s="6"/>
      <c r="O21" s="11">
        <v>0</v>
      </c>
      <c r="P21" s="8"/>
      <c r="Q21" s="6"/>
      <c r="R21" s="9">
        <f t="shared" si="10"/>
        <v>0</v>
      </c>
      <c r="S21" s="8"/>
      <c r="T21" s="6"/>
      <c r="U21" s="10">
        <f t="shared" si="11"/>
        <v>730.25</v>
      </c>
      <c r="V21" s="48">
        <v>127</v>
      </c>
      <c r="W21" s="6">
        <v>5.75</v>
      </c>
      <c r="X21" s="10">
        <f t="shared" si="12"/>
        <v>327.75</v>
      </c>
      <c r="Y21" s="8">
        <v>57</v>
      </c>
      <c r="Z21" s="6">
        <v>5.75</v>
      </c>
      <c r="AA21" s="11">
        <v>0</v>
      </c>
      <c r="AB21" s="8"/>
      <c r="AC21" s="6"/>
      <c r="AD21" s="11">
        <v>0</v>
      </c>
      <c r="AE21" s="8"/>
      <c r="AF21" s="11"/>
      <c r="AG21" s="175">
        <v>35.340000000000003</v>
      </c>
      <c r="AH21" s="170">
        <v>7448</v>
      </c>
      <c r="AI21" s="86">
        <f t="shared" si="13"/>
        <v>4.744897959183674E-3</v>
      </c>
      <c r="AJ21" s="175">
        <v>108.99000000000001</v>
      </c>
      <c r="AK21" s="170">
        <v>30553</v>
      </c>
      <c r="AL21" s="86">
        <f t="shared" si="14"/>
        <v>3.5672438058455803E-3</v>
      </c>
      <c r="AM21" s="9">
        <v>0</v>
      </c>
      <c r="AN21" s="8"/>
      <c r="AO21" s="11"/>
      <c r="AP21" s="9">
        <v>0</v>
      </c>
      <c r="AQ21" s="8"/>
      <c r="AR21" s="6"/>
      <c r="AS21" s="88">
        <v>347.12</v>
      </c>
      <c r="AT21" s="12">
        <v>20</v>
      </c>
      <c r="AU21" s="7">
        <f t="shared" si="15"/>
        <v>17.356000000000002</v>
      </c>
    </row>
    <row r="22" spans="1:47" x14ac:dyDescent="0.3">
      <c r="A22" s="192"/>
      <c r="B22" s="17" t="s">
        <v>18</v>
      </c>
      <c r="C22" s="9">
        <v>0</v>
      </c>
      <c r="D22" s="8"/>
      <c r="E22" s="6"/>
      <c r="F22" s="11">
        <f t="shared" si="8"/>
        <v>2952.18</v>
      </c>
      <c r="G22" s="48">
        <v>126</v>
      </c>
      <c r="H22" s="6">
        <v>23.43</v>
      </c>
      <c r="I22" s="11">
        <f t="shared" si="9"/>
        <v>2700.0899999999997</v>
      </c>
      <c r="J22" s="8">
        <v>57</v>
      </c>
      <c r="K22" s="6">
        <v>47.37</v>
      </c>
      <c r="L22" s="11">
        <v>0</v>
      </c>
      <c r="M22" s="8"/>
      <c r="N22" s="6"/>
      <c r="O22" s="11">
        <v>0</v>
      </c>
      <c r="P22" s="8"/>
      <c r="Q22" s="6"/>
      <c r="R22" s="9">
        <f t="shared" si="10"/>
        <v>0</v>
      </c>
      <c r="S22" s="8"/>
      <c r="T22" s="6"/>
      <c r="U22" s="10">
        <f t="shared" si="11"/>
        <v>724.5</v>
      </c>
      <c r="V22" s="48">
        <v>126</v>
      </c>
      <c r="W22" s="6">
        <v>5.75</v>
      </c>
      <c r="X22" s="10">
        <f t="shared" si="12"/>
        <v>327.75</v>
      </c>
      <c r="Y22" s="8">
        <v>57</v>
      </c>
      <c r="Z22" s="6">
        <v>5.75</v>
      </c>
      <c r="AA22" s="11">
        <v>0</v>
      </c>
      <c r="AB22" s="8"/>
      <c r="AC22" s="6"/>
      <c r="AD22" s="11">
        <v>0</v>
      </c>
      <c r="AE22" s="8"/>
      <c r="AF22" s="11"/>
      <c r="AG22" s="176">
        <v>32.94</v>
      </c>
      <c r="AH22" s="165">
        <v>6942</v>
      </c>
      <c r="AI22" s="86">
        <f t="shared" si="13"/>
        <v>4.7450302506482278E-3</v>
      </c>
      <c r="AJ22" s="306">
        <v>72.19</v>
      </c>
      <c r="AK22" s="307">
        <v>20240</v>
      </c>
      <c r="AL22" s="152">
        <f t="shared" si="14"/>
        <v>3.5666996047430829E-3</v>
      </c>
      <c r="AM22" s="9">
        <v>0</v>
      </c>
      <c r="AN22" s="8"/>
      <c r="AO22" s="11"/>
      <c r="AP22" s="9">
        <v>0</v>
      </c>
      <c r="AQ22" s="8"/>
      <c r="AR22" s="6"/>
      <c r="AS22" s="88">
        <v>347.12</v>
      </c>
      <c r="AT22" s="12">
        <v>20</v>
      </c>
      <c r="AU22" s="7">
        <f t="shared" si="15"/>
        <v>17.356000000000002</v>
      </c>
    </row>
    <row r="23" spans="1:47" s="26" customFormat="1" x14ac:dyDescent="0.3">
      <c r="A23" s="193"/>
      <c r="B23" s="49" t="s">
        <v>64</v>
      </c>
      <c r="C23" s="150">
        <f>SUM(C11:C22)</f>
        <v>0</v>
      </c>
      <c r="D23" s="249" t="s">
        <v>32</v>
      </c>
      <c r="E23" s="250"/>
      <c r="F23" s="51">
        <f>SUM(F11:F22)</f>
        <v>36129.060000000005</v>
      </c>
      <c r="G23" s="249" t="s">
        <v>32</v>
      </c>
      <c r="H23" s="250"/>
      <c r="I23" s="51">
        <f>SUM(I11:I22)</f>
        <v>32922.149999999994</v>
      </c>
      <c r="J23" s="249" t="s">
        <v>32</v>
      </c>
      <c r="K23" s="250"/>
      <c r="L23" s="51">
        <f>SUM(L11:L22)</f>
        <v>0</v>
      </c>
      <c r="M23" s="249" t="s">
        <v>32</v>
      </c>
      <c r="N23" s="250"/>
      <c r="O23" s="51">
        <f>SUM(O11:O22)</f>
        <v>0</v>
      </c>
      <c r="P23" s="249" t="s">
        <v>32</v>
      </c>
      <c r="Q23" s="250"/>
      <c r="R23" s="52">
        <f>SUM(R11:R22)</f>
        <v>0</v>
      </c>
      <c r="S23" s="265" t="s">
        <v>32</v>
      </c>
      <c r="T23" s="265"/>
      <c r="U23" s="53">
        <f>SUM(U11:U22)</f>
        <v>8866.5</v>
      </c>
      <c r="V23" s="265" t="s">
        <v>32</v>
      </c>
      <c r="W23" s="249"/>
      <c r="X23" s="53">
        <f>SUM(X11:X22)</f>
        <v>3996.25</v>
      </c>
      <c r="Y23" s="265" t="s">
        <v>32</v>
      </c>
      <c r="Z23" s="249"/>
      <c r="AA23" s="51">
        <f>SUM(AA11:AA22)</f>
        <v>0</v>
      </c>
      <c r="AB23" s="249" t="s">
        <v>32</v>
      </c>
      <c r="AC23" s="250"/>
      <c r="AD23" s="51">
        <f>SUM(AD11:AD22)</f>
        <v>0</v>
      </c>
      <c r="AE23" s="249" t="s">
        <v>32</v>
      </c>
      <c r="AF23" s="275"/>
      <c r="AG23" s="50">
        <f>SUM(AG11:AG22)</f>
        <v>513.32000000000016</v>
      </c>
      <c r="AH23" s="301" t="s">
        <v>32</v>
      </c>
      <c r="AI23" s="265"/>
      <c r="AJ23" s="141">
        <f>SUM(AJ11:AJ22)</f>
        <v>1986.98</v>
      </c>
      <c r="AK23" s="308" t="s">
        <v>32</v>
      </c>
      <c r="AL23" s="184"/>
      <c r="AM23" s="150">
        <f>SUM(AM11:AM22)</f>
        <v>0</v>
      </c>
      <c r="AN23" s="249" t="s">
        <v>32</v>
      </c>
      <c r="AO23" s="275"/>
      <c r="AP23" s="150">
        <f>SUM(AP11:AP22)</f>
        <v>0</v>
      </c>
      <c r="AQ23" s="249" t="s">
        <v>32</v>
      </c>
      <c r="AR23" s="250"/>
      <c r="AS23" s="55">
        <f>SUM(AS11:AS22)</f>
        <v>4266.4000000000005</v>
      </c>
      <c r="AT23" s="265" t="s">
        <v>32</v>
      </c>
      <c r="AU23" s="249"/>
    </row>
    <row r="24" spans="1:47" ht="15" customHeight="1" x14ac:dyDescent="0.3">
      <c r="A24" s="191">
        <v>2018</v>
      </c>
      <c r="B24" s="42" t="s">
        <v>7</v>
      </c>
      <c r="C24" s="9">
        <v>0</v>
      </c>
      <c r="D24" s="8"/>
      <c r="E24" s="6"/>
      <c r="F24" s="11">
        <f t="shared" si="8"/>
        <v>2928.75</v>
      </c>
      <c r="G24" s="48">
        <v>125</v>
      </c>
      <c r="H24" s="6">
        <v>23.43</v>
      </c>
      <c r="I24" s="11">
        <f t="shared" si="9"/>
        <v>2652.72</v>
      </c>
      <c r="J24" s="8">
        <v>56</v>
      </c>
      <c r="K24" s="6">
        <v>47.37</v>
      </c>
      <c r="L24" s="11">
        <v>0</v>
      </c>
      <c r="M24" s="8"/>
      <c r="N24" s="6"/>
      <c r="O24" s="11">
        <v>0</v>
      </c>
      <c r="P24" s="8"/>
      <c r="Q24" s="6"/>
      <c r="R24" s="9">
        <f t="shared" ref="R24:R29" si="16">S24*T24</f>
        <v>0</v>
      </c>
      <c r="S24" s="8"/>
      <c r="T24" s="6"/>
      <c r="U24" s="10">
        <f t="shared" ref="U24:U29" si="17">V24*W24</f>
        <v>718.75</v>
      </c>
      <c r="V24" s="48">
        <v>125</v>
      </c>
      <c r="W24" s="6">
        <v>5.75</v>
      </c>
      <c r="X24" s="10">
        <f t="shared" ref="X24:X29" si="18">Y24*Z24</f>
        <v>322</v>
      </c>
      <c r="Y24" s="8">
        <v>56</v>
      </c>
      <c r="Z24" s="6">
        <v>5.75</v>
      </c>
      <c r="AA24" s="11">
        <v>0</v>
      </c>
      <c r="AB24" s="8"/>
      <c r="AC24" s="6"/>
      <c r="AD24" s="11">
        <v>0</v>
      </c>
      <c r="AE24" s="8"/>
      <c r="AF24" s="11"/>
      <c r="AG24" s="177">
        <v>38.570000000000014</v>
      </c>
      <c r="AH24" s="171">
        <v>8137</v>
      </c>
      <c r="AI24" s="86">
        <f t="shared" ref="AI24:AI29" si="19">AG24/AH24</f>
        <v>4.7400761951579221E-3</v>
      </c>
      <c r="AJ24" s="309">
        <v>13.68</v>
      </c>
      <c r="AK24" s="310">
        <v>3832</v>
      </c>
      <c r="AL24" s="152">
        <f t="shared" ref="AL24:AL29" si="20">AJ24/AK24</f>
        <v>3.5699373695198327E-3</v>
      </c>
      <c r="AM24" s="9">
        <v>0</v>
      </c>
      <c r="AN24" s="8"/>
      <c r="AO24" s="11"/>
      <c r="AP24" s="9">
        <v>0</v>
      </c>
      <c r="AQ24" s="8"/>
      <c r="AR24" s="6"/>
      <c r="AS24" s="88">
        <v>347.12</v>
      </c>
      <c r="AT24" s="12">
        <v>20</v>
      </c>
      <c r="AU24" s="7">
        <f t="shared" si="15"/>
        <v>17.356000000000002</v>
      </c>
    </row>
    <row r="25" spans="1:47" x14ac:dyDescent="0.3">
      <c r="A25" s="192"/>
      <c r="B25" s="17" t="s">
        <v>8</v>
      </c>
      <c r="C25" s="9">
        <v>0</v>
      </c>
      <c r="D25" s="8"/>
      <c r="E25" s="6"/>
      <c r="F25" s="11">
        <f t="shared" si="8"/>
        <v>2928.75</v>
      </c>
      <c r="G25" s="48">
        <v>125</v>
      </c>
      <c r="H25" s="6">
        <v>23.43</v>
      </c>
      <c r="I25" s="11">
        <f t="shared" si="9"/>
        <v>2652.72</v>
      </c>
      <c r="J25" s="8">
        <v>56</v>
      </c>
      <c r="K25" s="6">
        <v>47.37</v>
      </c>
      <c r="L25" s="11">
        <v>0</v>
      </c>
      <c r="M25" s="8"/>
      <c r="N25" s="6"/>
      <c r="O25" s="11">
        <v>0</v>
      </c>
      <c r="P25" s="8"/>
      <c r="Q25" s="6"/>
      <c r="R25" s="9">
        <f t="shared" si="16"/>
        <v>0</v>
      </c>
      <c r="S25" s="8"/>
      <c r="T25" s="6"/>
      <c r="U25" s="10">
        <f t="shared" si="17"/>
        <v>718.75</v>
      </c>
      <c r="V25" s="48">
        <v>125</v>
      </c>
      <c r="W25" s="6">
        <v>5.75</v>
      </c>
      <c r="X25" s="10">
        <f t="shared" si="18"/>
        <v>322</v>
      </c>
      <c r="Y25" s="8">
        <v>56</v>
      </c>
      <c r="Z25" s="6">
        <v>5.75</v>
      </c>
      <c r="AA25" s="11">
        <v>0</v>
      </c>
      <c r="AB25" s="8"/>
      <c r="AC25" s="6"/>
      <c r="AD25" s="11">
        <v>0</v>
      </c>
      <c r="AE25" s="8"/>
      <c r="AF25" s="11"/>
      <c r="AG25" s="175">
        <v>34.770000000000003</v>
      </c>
      <c r="AH25" s="170">
        <v>7328</v>
      </c>
      <c r="AI25" s="86">
        <f t="shared" si="19"/>
        <v>4.7448144104803493E-3</v>
      </c>
      <c r="AJ25" s="311">
        <v>7.4700000000000006</v>
      </c>
      <c r="AK25" s="169">
        <v>2093</v>
      </c>
      <c r="AL25" s="152">
        <f t="shared" si="20"/>
        <v>3.5690396559961779E-3</v>
      </c>
      <c r="AM25" s="9">
        <v>0</v>
      </c>
      <c r="AN25" s="8"/>
      <c r="AO25" s="11"/>
      <c r="AP25" s="9">
        <v>0</v>
      </c>
      <c r="AQ25" s="8"/>
      <c r="AR25" s="6"/>
      <c r="AS25" s="88">
        <v>381.07</v>
      </c>
      <c r="AT25" s="12">
        <v>22</v>
      </c>
      <c r="AU25" s="7">
        <f t="shared" si="15"/>
        <v>17.321363636363635</v>
      </c>
    </row>
    <row r="26" spans="1:47" x14ac:dyDescent="0.3">
      <c r="A26" s="192"/>
      <c r="B26" s="17" t="s">
        <v>9</v>
      </c>
      <c r="C26" s="9">
        <v>0</v>
      </c>
      <c r="D26" s="8"/>
      <c r="E26" s="6"/>
      <c r="F26" s="11">
        <f t="shared" si="8"/>
        <v>2905.32</v>
      </c>
      <c r="G26" s="48">
        <v>124</v>
      </c>
      <c r="H26" s="6">
        <v>23.43</v>
      </c>
      <c r="I26" s="11">
        <f t="shared" si="9"/>
        <v>2652.72</v>
      </c>
      <c r="J26" s="8">
        <v>56</v>
      </c>
      <c r="K26" s="6">
        <v>47.37</v>
      </c>
      <c r="L26" s="11">
        <v>0</v>
      </c>
      <c r="M26" s="8"/>
      <c r="N26" s="6"/>
      <c r="O26" s="11">
        <v>0</v>
      </c>
      <c r="P26" s="8"/>
      <c r="Q26" s="6"/>
      <c r="R26" s="9">
        <f t="shared" si="16"/>
        <v>0</v>
      </c>
      <c r="S26" s="8"/>
      <c r="T26" s="6"/>
      <c r="U26" s="10">
        <f t="shared" si="17"/>
        <v>713</v>
      </c>
      <c r="V26" s="48">
        <v>124</v>
      </c>
      <c r="W26" s="6">
        <v>5.75</v>
      </c>
      <c r="X26" s="10">
        <f t="shared" si="18"/>
        <v>322</v>
      </c>
      <c r="Y26" s="8">
        <v>56</v>
      </c>
      <c r="Z26" s="6">
        <v>5.75</v>
      </c>
      <c r="AA26" s="11">
        <v>0</v>
      </c>
      <c r="AB26" s="8"/>
      <c r="AC26" s="6"/>
      <c r="AD26" s="11">
        <v>0</v>
      </c>
      <c r="AE26" s="8"/>
      <c r="AF26" s="11"/>
      <c r="AG26" s="175">
        <v>31.220000000000002</v>
      </c>
      <c r="AH26" s="170">
        <v>6579</v>
      </c>
      <c r="AI26" s="86">
        <f t="shared" si="19"/>
        <v>4.7454020367837064E-3</v>
      </c>
      <c r="AJ26" s="311">
        <v>8.34</v>
      </c>
      <c r="AK26" s="169">
        <v>2340</v>
      </c>
      <c r="AL26" s="152">
        <f t="shared" si="20"/>
        <v>3.5641025641025641E-3</v>
      </c>
      <c r="AM26" s="9">
        <v>0</v>
      </c>
      <c r="AN26" s="8"/>
      <c r="AO26" s="11"/>
      <c r="AP26" s="9">
        <v>0</v>
      </c>
      <c r="AQ26" s="8"/>
      <c r="AR26" s="6"/>
      <c r="AS26" s="88">
        <v>381.07</v>
      </c>
      <c r="AT26" s="12">
        <v>22</v>
      </c>
      <c r="AU26" s="7">
        <f t="shared" si="15"/>
        <v>17.321363636363635</v>
      </c>
    </row>
    <row r="27" spans="1:47" x14ac:dyDescent="0.3">
      <c r="A27" s="192"/>
      <c r="B27" s="17" t="s">
        <v>10</v>
      </c>
      <c r="C27" s="9">
        <v>0</v>
      </c>
      <c r="D27" s="8"/>
      <c r="E27" s="6"/>
      <c r="F27" s="11">
        <f t="shared" si="8"/>
        <v>2952.18</v>
      </c>
      <c r="G27" s="48">
        <v>126</v>
      </c>
      <c r="H27" s="6">
        <v>23.43</v>
      </c>
      <c r="I27" s="11">
        <f t="shared" si="9"/>
        <v>2700.0899999999997</v>
      </c>
      <c r="J27" s="8">
        <v>57</v>
      </c>
      <c r="K27" s="6">
        <v>47.37</v>
      </c>
      <c r="L27" s="11">
        <v>0</v>
      </c>
      <c r="M27" s="8"/>
      <c r="N27" s="6"/>
      <c r="O27" s="11">
        <v>0</v>
      </c>
      <c r="P27" s="8"/>
      <c r="Q27" s="6"/>
      <c r="R27" s="9">
        <f t="shared" si="16"/>
        <v>0</v>
      </c>
      <c r="S27" s="8"/>
      <c r="T27" s="6"/>
      <c r="U27" s="10">
        <f t="shared" si="17"/>
        <v>724.5</v>
      </c>
      <c r="V27" s="48">
        <v>126</v>
      </c>
      <c r="W27" s="6">
        <v>5.75</v>
      </c>
      <c r="X27" s="10">
        <f t="shared" si="18"/>
        <v>327.75</v>
      </c>
      <c r="Y27" s="8">
        <v>57</v>
      </c>
      <c r="Z27" s="6">
        <v>5.75</v>
      </c>
      <c r="AA27" s="11">
        <v>0</v>
      </c>
      <c r="AB27" s="8"/>
      <c r="AC27" s="6"/>
      <c r="AD27" s="11">
        <v>0</v>
      </c>
      <c r="AE27" s="8"/>
      <c r="AF27" s="11"/>
      <c r="AG27" s="175">
        <v>36.290000000000006</v>
      </c>
      <c r="AH27" s="170">
        <v>7646</v>
      </c>
      <c r="AI27" s="86">
        <f t="shared" si="19"/>
        <v>4.7462725608161142E-3</v>
      </c>
      <c r="AJ27" s="311">
        <v>9.59</v>
      </c>
      <c r="AK27" s="169">
        <v>2688</v>
      </c>
      <c r="AL27" s="152">
        <f t="shared" si="20"/>
        <v>3.5677083333333333E-3</v>
      </c>
      <c r="AM27" s="9">
        <v>0</v>
      </c>
      <c r="AN27" s="8"/>
      <c r="AO27" s="11"/>
      <c r="AP27" s="9">
        <v>0</v>
      </c>
      <c r="AQ27" s="8"/>
      <c r="AR27" s="6"/>
      <c r="AS27" s="88">
        <v>381.07</v>
      </c>
      <c r="AT27" s="12">
        <v>22</v>
      </c>
      <c r="AU27" s="7">
        <f t="shared" si="15"/>
        <v>17.321363636363635</v>
      </c>
    </row>
    <row r="28" spans="1:47" x14ac:dyDescent="0.3">
      <c r="A28" s="192"/>
      <c r="B28" s="17" t="s">
        <v>11</v>
      </c>
      <c r="C28" s="9">
        <v>0</v>
      </c>
      <c r="D28" s="8"/>
      <c r="E28" s="6"/>
      <c r="F28" s="11">
        <f t="shared" si="8"/>
        <v>2905.32</v>
      </c>
      <c r="G28" s="48">
        <v>124</v>
      </c>
      <c r="H28" s="6">
        <v>23.43</v>
      </c>
      <c r="I28" s="11">
        <f t="shared" si="9"/>
        <v>2652.72</v>
      </c>
      <c r="J28" s="8">
        <v>56</v>
      </c>
      <c r="K28" s="6">
        <v>47.37</v>
      </c>
      <c r="L28" s="11">
        <v>0</v>
      </c>
      <c r="M28" s="8"/>
      <c r="N28" s="6"/>
      <c r="O28" s="11">
        <v>0</v>
      </c>
      <c r="P28" s="8"/>
      <c r="Q28" s="6"/>
      <c r="R28" s="9">
        <f t="shared" si="16"/>
        <v>0</v>
      </c>
      <c r="S28" s="8"/>
      <c r="T28" s="6"/>
      <c r="U28" s="10">
        <f t="shared" si="17"/>
        <v>713</v>
      </c>
      <c r="V28" s="48">
        <v>124</v>
      </c>
      <c r="W28" s="6">
        <v>5.75</v>
      </c>
      <c r="X28" s="10">
        <f t="shared" si="18"/>
        <v>322</v>
      </c>
      <c r="Y28" s="8">
        <v>56</v>
      </c>
      <c r="Z28" s="6">
        <v>5.75</v>
      </c>
      <c r="AA28" s="11">
        <v>0</v>
      </c>
      <c r="AB28" s="8"/>
      <c r="AC28" s="6"/>
      <c r="AD28" s="11">
        <v>0</v>
      </c>
      <c r="AE28" s="8"/>
      <c r="AF28" s="11"/>
      <c r="AG28" s="175">
        <v>31.41</v>
      </c>
      <c r="AH28" s="170">
        <v>6624</v>
      </c>
      <c r="AI28" s="86">
        <f t="shared" si="19"/>
        <v>4.7418478260869562E-3</v>
      </c>
      <c r="AJ28" s="311">
        <v>7.62</v>
      </c>
      <c r="AK28" s="169">
        <v>2136</v>
      </c>
      <c r="AL28" s="152">
        <f t="shared" si="20"/>
        <v>3.5674157303370786E-3</v>
      </c>
      <c r="AM28" s="9">
        <v>0</v>
      </c>
      <c r="AN28" s="8"/>
      <c r="AO28" s="11"/>
      <c r="AP28" s="9">
        <v>0</v>
      </c>
      <c r="AQ28" s="8"/>
      <c r="AR28" s="6"/>
      <c r="AS28" s="88">
        <v>381.07</v>
      </c>
      <c r="AT28" s="12">
        <v>22</v>
      </c>
      <c r="AU28" s="7">
        <f t="shared" si="15"/>
        <v>17.321363636363635</v>
      </c>
    </row>
    <row r="29" spans="1:47" x14ac:dyDescent="0.3">
      <c r="A29" s="192"/>
      <c r="B29" s="17" t="s">
        <v>12</v>
      </c>
      <c r="C29" s="151">
        <v>0</v>
      </c>
      <c r="D29" s="8"/>
      <c r="E29" s="6"/>
      <c r="F29" s="11">
        <f t="shared" si="8"/>
        <v>2835.0299999999997</v>
      </c>
      <c r="G29" s="48">
        <v>121</v>
      </c>
      <c r="H29" s="6">
        <v>23.43</v>
      </c>
      <c r="I29" s="11">
        <f t="shared" si="9"/>
        <v>2557.98</v>
      </c>
      <c r="J29" s="8">
        <v>54</v>
      </c>
      <c r="K29" s="6">
        <v>47.37</v>
      </c>
      <c r="L29" s="11">
        <v>0</v>
      </c>
      <c r="M29" s="8"/>
      <c r="N29" s="6"/>
      <c r="O29" s="11">
        <v>0</v>
      </c>
      <c r="P29" s="8"/>
      <c r="Q29" s="6"/>
      <c r="R29" s="9">
        <f t="shared" si="16"/>
        <v>0</v>
      </c>
      <c r="S29" s="8"/>
      <c r="T29" s="6"/>
      <c r="U29" s="10">
        <f t="shared" si="17"/>
        <v>695.75</v>
      </c>
      <c r="V29" s="48">
        <v>121</v>
      </c>
      <c r="W29" s="6">
        <v>5.75</v>
      </c>
      <c r="X29" s="10">
        <f t="shared" si="18"/>
        <v>310.5</v>
      </c>
      <c r="Y29" s="8">
        <v>54</v>
      </c>
      <c r="Z29" s="6">
        <v>5.75</v>
      </c>
      <c r="AA29" s="11">
        <v>0</v>
      </c>
      <c r="AB29" s="8"/>
      <c r="AC29" s="6"/>
      <c r="AD29" s="11">
        <v>0</v>
      </c>
      <c r="AE29" s="8"/>
      <c r="AF29" s="11"/>
      <c r="AG29" s="154">
        <v>35.81</v>
      </c>
      <c r="AH29" s="24">
        <v>7548</v>
      </c>
      <c r="AI29" s="86">
        <f t="shared" si="19"/>
        <v>4.7443031266560685E-3</v>
      </c>
      <c r="AJ29" s="154">
        <v>9.34</v>
      </c>
      <c r="AK29" s="24">
        <v>2620</v>
      </c>
      <c r="AL29" s="86">
        <f t="shared" si="20"/>
        <v>3.5648854961832059E-3</v>
      </c>
      <c r="AM29" s="151">
        <v>0</v>
      </c>
      <c r="AN29" s="8"/>
      <c r="AO29" s="11"/>
      <c r="AP29" s="151">
        <v>0</v>
      </c>
      <c r="AQ29" s="8"/>
      <c r="AR29" s="6"/>
      <c r="AS29" s="10">
        <v>377.03</v>
      </c>
      <c r="AT29" s="12">
        <v>22</v>
      </c>
      <c r="AU29" s="7">
        <f t="shared" si="15"/>
        <v>17.137727272727272</v>
      </c>
    </row>
    <row r="30" spans="1:47" s="26" customFormat="1" x14ac:dyDescent="0.3">
      <c r="A30" s="193"/>
      <c r="B30" s="49" t="s">
        <v>67</v>
      </c>
      <c r="C30" s="50">
        <f>SUM(C24:C29)</f>
        <v>0</v>
      </c>
      <c r="D30" s="265" t="s">
        <v>32</v>
      </c>
      <c r="E30" s="249"/>
      <c r="F30" s="51">
        <f>SUM(F24:F29)</f>
        <v>17455.349999999999</v>
      </c>
      <c r="G30" s="249" t="s">
        <v>32</v>
      </c>
      <c r="H30" s="250"/>
      <c r="I30" s="51">
        <f>SUM(I24:I29)</f>
        <v>15868.949999999999</v>
      </c>
      <c r="J30" s="249" t="s">
        <v>32</v>
      </c>
      <c r="K30" s="250"/>
      <c r="L30" s="51">
        <f>SUM(L24:L29)</f>
        <v>0</v>
      </c>
      <c r="M30" s="249" t="s">
        <v>32</v>
      </c>
      <c r="N30" s="250"/>
      <c r="O30" s="51">
        <f>SUM(O24:O29)</f>
        <v>0</v>
      </c>
      <c r="P30" s="249" t="s">
        <v>32</v>
      </c>
      <c r="Q30" s="266"/>
      <c r="R30" s="52">
        <f>SUM(R24:R29)</f>
        <v>0</v>
      </c>
      <c r="S30" s="265" t="s">
        <v>32</v>
      </c>
      <c r="T30" s="265"/>
      <c r="U30" s="53">
        <f>SUM(U24:U29)</f>
        <v>4283.75</v>
      </c>
      <c r="V30" s="265" t="s">
        <v>32</v>
      </c>
      <c r="W30" s="249"/>
      <c r="X30" s="53">
        <f>SUM(X24:X29)</f>
        <v>1926.25</v>
      </c>
      <c r="Y30" s="265" t="s">
        <v>32</v>
      </c>
      <c r="Z30" s="249"/>
      <c r="AA30" s="53">
        <f>SUM(AA24:AA29)</f>
        <v>0</v>
      </c>
      <c r="AB30" s="265" t="s">
        <v>32</v>
      </c>
      <c r="AC30" s="249"/>
      <c r="AD30" s="53">
        <f>SUM(AD24:AD29)</f>
        <v>0</v>
      </c>
      <c r="AE30" s="265" t="s">
        <v>32</v>
      </c>
      <c r="AF30" s="267"/>
      <c r="AG30" s="50">
        <f>SUM(AG24:AG29)</f>
        <v>208.07000000000002</v>
      </c>
      <c r="AH30" s="300" t="s">
        <v>32</v>
      </c>
      <c r="AI30" s="249"/>
      <c r="AJ30" s="50">
        <f>SUM(AJ24:AJ29)</f>
        <v>56.039999999999992</v>
      </c>
      <c r="AK30" s="300" t="s">
        <v>32</v>
      </c>
      <c r="AL30" s="249"/>
      <c r="AM30" s="50">
        <f>SUM(AM24:AM29)</f>
        <v>0</v>
      </c>
      <c r="AN30" s="265" t="s">
        <v>32</v>
      </c>
      <c r="AO30" s="249"/>
      <c r="AP30" s="50">
        <f>SUM(AP24:AP29)</f>
        <v>0</v>
      </c>
      <c r="AQ30" s="265" t="s">
        <v>32</v>
      </c>
      <c r="AR30" s="249"/>
      <c r="AS30" s="56">
        <f>SUM(AS24:AS29)</f>
        <v>2248.4299999999998</v>
      </c>
      <c r="AT30" s="265" t="s">
        <v>32</v>
      </c>
      <c r="AU30" s="249"/>
    </row>
    <row r="31" spans="1:47" s="26" customFormat="1" ht="15.75" thickBot="1" x14ac:dyDescent="0.3">
      <c r="B31" s="49" t="s">
        <v>19</v>
      </c>
      <c r="C31" s="123">
        <f>C23+C30</f>
        <v>0</v>
      </c>
      <c r="D31" s="269" t="s">
        <v>32</v>
      </c>
      <c r="E31" s="270"/>
      <c r="F31" s="58">
        <f>F23+F30</f>
        <v>53584.41</v>
      </c>
      <c r="G31" s="269" t="s">
        <v>32</v>
      </c>
      <c r="H31" s="270"/>
      <c r="I31" s="58">
        <f>I23+I30</f>
        <v>48791.099999999991</v>
      </c>
      <c r="J31" s="269" t="s">
        <v>32</v>
      </c>
      <c r="K31" s="270"/>
      <c r="L31" s="58">
        <f>L23+L30</f>
        <v>0</v>
      </c>
      <c r="M31" s="269" t="s">
        <v>32</v>
      </c>
      <c r="N31" s="270"/>
      <c r="O31" s="58">
        <f>O23+O30</f>
        <v>0</v>
      </c>
      <c r="P31" s="269" t="s">
        <v>32</v>
      </c>
      <c r="Q31" s="271"/>
      <c r="R31" s="59">
        <f>R23+R30</f>
        <v>0</v>
      </c>
      <c r="S31" s="269" t="s">
        <v>32</v>
      </c>
      <c r="T31" s="269"/>
      <c r="U31" s="60">
        <f>U23+U30</f>
        <v>13150.25</v>
      </c>
      <c r="V31" s="269" t="s">
        <v>32</v>
      </c>
      <c r="W31" s="270"/>
      <c r="X31" s="60">
        <f>X23+X30</f>
        <v>5922.5</v>
      </c>
      <c r="Y31" s="269" t="s">
        <v>32</v>
      </c>
      <c r="Z31" s="270"/>
      <c r="AA31" s="60">
        <f>AA23+AA30</f>
        <v>0</v>
      </c>
      <c r="AB31" s="269" t="s">
        <v>32</v>
      </c>
      <c r="AC31" s="270"/>
      <c r="AD31" s="60">
        <f>AD23+AD30</f>
        <v>0</v>
      </c>
      <c r="AE31" s="269" t="s">
        <v>32</v>
      </c>
      <c r="AF31" s="271"/>
      <c r="AG31" s="57">
        <f>AG23+AG30</f>
        <v>721.39000000000021</v>
      </c>
      <c r="AH31" s="269" t="s">
        <v>32</v>
      </c>
      <c r="AI31" s="270"/>
      <c r="AJ31" s="57">
        <f>AJ23+AJ30</f>
        <v>2043.02</v>
      </c>
      <c r="AK31" s="269" t="s">
        <v>32</v>
      </c>
      <c r="AL31" s="270"/>
      <c r="AM31" s="57">
        <f>AM23+AM30</f>
        <v>0</v>
      </c>
      <c r="AN31" s="269" t="s">
        <v>32</v>
      </c>
      <c r="AO31" s="270"/>
      <c r="AP31" s="57">
        <f>AP23+AP30</f>
        <v>0</v>
      </c>
      <c r="AQ31" s="269" t="s">
        <v>32</v>
      </c>
      <c r="AR31" s="270"/>
      <c r="AS31" s="61">
        <f>AS23+AS30</f>
        <v>6514.83</v>
      </c>
      <c r="AT31" s="269" t="s">
        <v>32</v>
      </c>
      <c r="AU31" s="270"/>
    </row>
    <row r="33" spans="42:47" x14ac:dyDescent="0.3">
      <c r="AP33" s="62"/>
      <c r="AQ33" s="62"/>
      <c r="AR33" s="62"/>
      <c r="AS33" s="239" t="s">
        <v>50</v>
      </c>
      <c r="AT33" s="239"/>
      <c r="AU33" s="239"/>
    </row>
    <row r="34" spans="42:47" x14ac:dyDescent="0.3">
      <c r="AP34" s="62"/>
      <c r="AQ34" s="62"/>
      <c r="AR34" s="62"/>
      <c r="AS34" s="239"/>
      <c r="AT34" s="239"/>
      <c r="AU34" s="239"/>
    </row>
    <row r="35" spans="42:47" x14ac:dyDescent="0.3">
      <c r="AP35" s="62"/>
      <c r="AQ35" s="62"/>
      <c r="AR35" s="62"/>
      <c r="AS35" s="239"/>
      <c r="AT35" s="239"/>
      <c r="AU35" s="239"/>
    </row>
    <row r="36" spans="42:47" x14ac:dyDescent="0.3">
      <c r="AP36" s="62"/>
      <c r="AQ36" s="62"/>
      <c r="AR36" s="62"/>
      <c r="AS36" s="239"/>
      <c r="AT36" s="239"/>
      <c r="AU36" s="239"/>
    </row>
    <row r="37" spans="42:47" ht="15" x14ac:dyDescent="0.25">
      <c r="AS37" s="63"/>
      <c r="AT37" s="63"/>
      <c r="AU37" s="63"/>
    </row>
    <row r="38" spans="42:47" ht="15" x14ac:dyDescent="0.25">
      <c r="AS38" s="62"/>
      <c r="AT38" s="62"/>
      <c r="AU38" s="62"/>
    </row>
    <row r="39" spans="42:47" ht="15" x14ac:dyDescent="0.25">
      <c r="AS39" s="62"/>
      <c r="AT39" s="62"/>
      <c r="AU39" s="62"/>
    </row>
    <row r="40" spans="42:47" ht="15" x14ac:dyDescent="0.25">
      <c r="AS40" s="62"/>
      <c r="AT40" s="62"/>
      <c r="AU40" s="62"/>
    </row>
    <row r="41" spans="42:47" ht="15" x14ac:dyDescent="0.25">
      <c r="AS41" s="62"/>
      <c r="AT41" s="62"/>
      <c r="AU41" s="62"/>
    </row>
    <row r="42" spans="42:47" ht="15" x14ac:dyDescent="0.25">
      <c r="AS42" s="62"/>
      <c r="AT42" s="62"/>
      <c r="AU42" s="62"/>
    </row>
  </sheetData>
  <mergeCells count="79">
    <mergeCell ref="AT31:AU31"/>
    <mergeCell ref="AS33:AU36"/>
    <mergeCell ref="AQ30:AR30"/>
    <mergeCell ref="S31:T31"/>
    <mergeCell ref="V31:W31"/>
    <mergeCell ref="Y31:Z31"/>
    <mergeCell ref="AB31:AC31"/>
    <mergeCell ref="AE31:AF31"/>
    <mergeCell ref="AK31:AL31"/>
    <mergeCell ref="AN31:AO31"/>
    <mergeCell ref="AQ31:AR31"/>
    <mergeCell ref="AT30:AU30"/>
    <mergeCell ref="AE30:AF30"/>
    <mergeCell ref="AH31:AI31"/>
    <mergeCell ref="AH30:AI30"/>
    <mergeCell ref="AK30:AL30"/>
    <mergeCell ref="D31:E31"/>
    <mergeCell ref="G31:H31"/>
    <mergeCell ref="J31:K31"/>
    <mergeCell ref="M31:N31"/>
    <mergeCell ref="P31:Q31"/>
    <mergeCell ref="P30:Q30"/>
    <mergeCell ref="S30:T30"/>
    <mergeCell ref="V30:W30"/>
    <mergeCell ref="Y30:Z30"/>
    <mergeCell ref="AB30:AC30"/>
    <mergeCell ref="AN30:AO30"/>
    <mergeCell ref="AH23:AI23"/>
    <mergeCell ref="AK23:AL23"/>
    <mergeCell ref="AN23:AO23"/>
    <mergeCell ref="AQ23:AR23"/>
    <mergeCell ref="AT23:AU23"/>
    <mergeCell ref="A24:A30"/>
    <mergeCell ref="D30:E30"/>
    <mergeCell ref="G30:H30"/>
    <mergeCell ref="J30:K30"/>
    <mergeCell ref="M30:N30"/>
    <mergeCell ref="P23:Q23"/>
    <mergeCell ref="S23:T23"/>
    <mergeCell ref="V23:W23"/>
    <mergeCell ref="Y23:Z23"/>
    <mergeCell ref="AB23:AC23"/>
    <mergeCell ref="AE23:AF23"/>
    <mergeCell ref="A11:A23"/>
    <mergeCell ref="D23:E23"/>
    <mergeCell ref="G23:H23"/>
    <mergeCell ref="J23:K23"/>
    <mergeCell ref="M23:N23"/>
    <mergeCell ref="AP7:AR9"/>
    <mergeCell ref="AS7:AU9"/>
    <mergeCell ref="R8:T8"/>
    <mergeCell ref="U8:AF8"/>
    <mergeCell ref="R9:R10"/>
    <mergeCell ref="S9:S10"/>
    <mergeCell ref="R7:AF7"/>
    <mergeCell ref="AG7:AI9"/>
    <mergeCell ref="AJ7:AL9"/>
    <mergeCell ref="AM7:AO9"/>
    <mergeCell ref="T9:T10"/>
    <mergeCell ref="U9:W9"/>
    <mergeCell ref="X9:Z9"/>
    <mergeCell ref="AA9:AC9"/>
    <mergeCell ref="AD9:AF9"/>
    <mergeCell ref="C1:D1"/>
    <mergeCell ref="E1:G1"/>
    <mergeCell ref="N3:P3"/>
    <mergeCell ref="C5:D5"/>
    <mergeCell ref="E5:G5"/>
    <mergeCell ref="B7:B10"/>
    <mergeCell ref="C7:Q7"/>
    <mergeCell ref="C8:E8"/>
    <mergeCell ref="G8:Q8"/>
    <mergeCell ref="C9:C10"/>
    <mergeCell ref="O9:Q9"/>
    <mergeCell ref="D9:D10"/>
    <mergeCell ref="E9:E10"/>
    <mergeCell ref="F9:H9"/>
    <mergeCell ref="I9:K9"/>
    <mergeCell ref="L9:N9"/>
  </mergeCells>
  <pageMargins left="0.7" right="0.7" top="0.75" bottom="0.75" header="0.3" footer="0.3"/>
  <pageSetup scale="90" orientation="landscape" r:id="rId1"/>
  <headerFooter>
    <oddFooter>&amp;R&amp;P of &amp;N</oddFooter>
  </headerFooter>
  <rowBreaks count="1" manualBreakCount="1">
    <brk id="31" max="16383" man="1"/>
  </rowBreaks>
  <colBreaks count="2" manualBreakCount="2">
    <brk id="17" max="1048575" man="1"/>
    <brk id="3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2"/>
  <sheetViews>
    <sheetView workbookViewId="0">
      <pane xSplit="2" ySplit="10" topLeftCell="C23" activePane="bottomRight" state="frozen"/>
      <selection pane="topRight" activeCell="C1" sqref="C1"/>
      <selection pane="bottomLeft" activeCell="A11" sqref="A11"/>
      <selection pane="bottomRight" activeCell="B1" sqref="B1"/>
    </sheetView>
  </sheetViews>
  <sheetFormatPr defaultRowHeight="14.4" x14ac:dyDescent="0.3"/>
  <cols>
    <col min="1" max="1" width="3.5546875" bestFit="1" customWidth="1"/>
    <col min="2" max="2" width="11.33203125" bestFit="1" customWidth="1"/>
    <col min="3" max="3" width="12.109375" customWidth="1"/>
    <col min="4" max="4" width="8.5546875" customWidth="1"/>
    <col min="5" max="5" width="7.33203125" customWidth="1"/>
    <col min="6" max="6" width="8.88671875" bestFit="1" customWidth="1"/>
    <col min="7" max="7" width="7.88671875" customWidth="1"/>
    <col min="8" max="8" width="6.44140625" customWidth="1"/>
    <col min="9" max="9" width="8.88671875" bestFit="1" customWidth="1"/>
    <col min="10" max="10" width="7.6640625" customWidth="1"/>
    <col min="11" max="11" width="6.5546875" customWidth="1"/>
    <col min="12" max="12" width="8.88671875" bestFit="1" customWidth="1"/>
    <col min="13" max="13" width="7.33203125" customWidth="1"/>
    <col min="14" max="14" width="7" customWidth="1"/>
    <col min="15" max="15" width="8.88671875" bestFit="1" customWidth="1"/>
    <col min="16" max="16" width="8.33203125" customWidth="1"/>
    <col min="17" max="17" width="7.44140625" customWidth="1"/>
    <col min="18" max="18" width="11.33203125" customWidth="1"/>
    <col min="19" max="19" width="5.5546875" bestFit="1" customWidth="1"/>
    <col min="20" max="20" width="7" bestFit="1" customWidth="1"/>
    <col min="21" max="21" width="8.88671875" bestFit="1" customWidth="1"/>
    <col min="22" max="22" width="5.5546875" bestFit="1" customWidth="1"/>
    <col min="23" max="23" width="5" bestFit="1" customWidth="1"/>
    <col min="24" max="24" width="8.88671875" bestFit="1" customWidth="1"/>
    <col min="25" max="25" width="5.5546875" bestFit="1" customWidth="1"/>
    <col min="26" max="26" width="5" bestFit="1" customWidth="1"/>
    <col min="27" max="27" width="8.88671875" bestFit="1" customWidth="1"/>
    <col min="28" max="28" width="5.5546875" bestFit="1" customWidth="1"/>
    <col min="29" max="29" width="5" bestFit="1" customWidth="1"/>
    <col min="30" max="30" width="8.88671875" bestFit="1" customWidth="1"/>
    <col min="31" max="31" width="5.5546875" bestFit="1" customWidth="1"/>
    <col min="32" max="32" width="5" bestFit="1" customWidth="1"/>
    <col min="33" max="33" width="8.88671875" bestFit="1" customWidth="1"/>
    <col min="34" max="34" width="7.88671875" customWidth="1"/>
    <col min="35" max="35" width="11.44140625" customWidth="1"/>
    <col min="36" max="36" width="10.5546875" bestFit="1" customWidth="1"/>
    <col min="37" max="37" width="7.88671875" customWidth="1"/>
    <col min="38" max="38" width="10.88671875" customWidth="1"/>
    <col min="39" max="39" width="12.6640625" customWidth="1"/>
    <col min="40" max="40" width="11.109375" customWidth="1"/>
    <col min="41" max="41" width="10" customWidth="1"/>
    <col min="42" max="42" width="12.6640625" customWidth="1"/>
    <col min="43" max="43" width="11.109375" customWidth="1"/>
    <col min="44" max="44" width="10.109375" bestFit="1" customWidth="1"/>
    <col min="45" max="45" width="11.5546875" customWidth="1"/>
    <col min="46" max="46" width="9.109375" bestFit="1" customWidth="1"/>
    <col min="47" max="47" width="9.109375" customWidth="1"/>
  </cols>
  <sheetData>
    <row r="1" spans="1:47" ht="15" thickBot="1" x14ac:dyDescent="0.35">
      <c r="C1" s="216" t="s">
        <v>20</v>
      </c>
      <c r="D1" s="216"/>
      <c r="E1" s="217" t="s">
        <v>33</v>
      </c>
      <c r="F1" s="217"/>
      <c r="G1" s="217"/>
    </row>
    <row r="2" spans="1:47" x14ac:dyDescent="0.3">
      <c r="C2" s="4" t="s">
        <v>21</v>
      </c>
      <c r="D2" s="4"/>
      <c r="E2" s="4"/>
      <c r="F2" s="4"/>
    </row>
    <row r="3" spans="1:47" x14ac:dyDescent="0.3">
      <c r="C3" s="4" t="s">
        <v>22</v>
      </c>
      <c r="D3" s="4"/>
      <c r="E3" s="4"/>
      <c r="F3" s="4"/>
      <c r="N3" s="218"/>
      <c r="O3" s="218"/>
      <c r="P3" s="218"/>
    </row>
    <row r="5" spans="1:47" ht="15" thickBot="1" x14ac:dyDescent="0.35">
      <c r="C5" s="216" t="s">
        <v>23</v>
      </c>
      <c r="D5" s="216"/>
      <c r="E5" s="217" t="s">
        <v>44</v>
      </c>
      <c r="F5" s="217"/>
      <c r="G5" s="217"/>
      <c r="H5" s="5"/>
      <c r="I5" s="5"/>
    </row>
    <row r="6" spans="1:47" ht="15" thickBot="1" x14ac:dyDescent="0.35"/>
    <row r="7" spans="1:47" ht="14.4" customHeight="1" x14ac:dyDescent="0.3">
      <c r="B7" s="240" t="s">
        <v>0</v>
      </c>
      <c r="C7" s="221" t="s">
        <v>1</v>
      </c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3"/>
      <c r="R7" s="231" t="s">
        <v>27</v>
      </c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3"/>
      <c r="AG7" s="260" t="s">
        <v>45</v>
      </c>
      <c r="AH7" s="208"/>
      <c r="AI7" s="261"/>
      <c r="AJ7" s="260" t="s">
        <v>46</v>
      </c>
      <c r="AK7" s="208"/>
      <c r="AL7" s="261"/>
      <c r="AM7" s="199" t="s">
        <v>37</v>
      </c>
      <c r="AN7" s="200"/>
      <c r="AO7" s="251"/>
      <c r="AP7" s="199" t="s">
        <v>47</v>
      </c>
      <c r="AQ7" s="200"/>
      <c r="AR7" s="251"/>
      <c r="AS7" s="254" t="s">
        <v>48</v>
      </c>
      <c r="AT7" s="208"/>
      <c r="AU7" s="209"/>
    </row>
    <row r="8" spans="1:47" x14ac:dyDescent="0.3">
      <c r="B8" s="181"/>
      <c r="C8" s="241" t="s">
        <v>2</v>
      </c>
      <c r="D8" s="242"/>
      <c r="E8" s="242"/>
      <c r="F8" s="28"/>
      <c r="G8" s="242" t="s">
        <v>3</v>
      </c>
      <c r="H8" s="242"/>
      <c r="I8" s="242"/>
      <c r="J8" s="242"/>
      <c r="K8" s="242"/>
      <c r="L8" s="242"/>
      <c r="M8" s="242"/>
      <c r="N8" s="242"/>
      <c r="O8" s="242"/>
      <c r="P8" s="242"/>
      <c r="Q8" s="243"/>
      <c r="R8" s="257" t="s">
        <v>2</v>
      </c>
      <c r="S8" s="245"/>
      <c r="T8" s="248"/>
      <c r="U8" s="244" t="s">
        <v>3</v>
      </c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6"/>
      <c r="AG8" s="210"/>
      <c r="AH8" s="211"/>
      <c r="AI8" s="262"/>
      <c r="AJ8" s="210"/>
      <c r="AK8" s="211"/>
      <c r="AL8" s="262"/>
      <c r="AM8" s="202"/>
      <c r="AN8" s="203"/>
      <c r="AO8" s="252"/>
      <c r="AP8" s="202"/>
      <c r="AQ8" s="203"/>
      <c r="AR8" s="252"/>
      <c r="AS8" s="255"/>
      <c r="AT8" s="211"/>
      <c r="AU8" s="212"/>
    </row>
    <row r="9" spans="1:47" x14ac:dyDescent="0.3">
      <c r="B9" s="181"/>
      <c r="C9" s="241" t="s">
        <v>28</v>
      </c>
      <c r="D9" s="247" t="s">
        <v>4</v>
      </c>
      <c r="E9" s="242" t="s">
        <v>5</v>
      </c>
      <c r="F9" s="244" t="s">
        <v>6</v>
      </c>
      <c r="G9" s="245"/>
      <c r="H9" s="248"/>
      <c r="I9" s="244" t="s">
        <v>24</v>
      </c>
      <c r="J9" s="245"/>
      <c r="K9" s="248"/>
      <c r="L9" s="244" t="s">
        <v>25</v>
      </c>
      <c r="M9" s="245"/>
      <c r="N9" s="248"/>
      <c r="O9" s="244" t="s">
        <v>26</v>
      </c>
      <c r="P9" s="245"/>
      <c r="Q9" s="246"/>
      <c r="R9" s="258" t="s">
        <v>28</v>
      </c>
      <c r="S9" s="259" t="s">
        <v>29</v>
      </c>
      <c r="T9" s="264" t="s">
        <v>5</v>
      </c>
      <c r="U9" s="244" t="s">
        <v>6</v>
      </c>
      <c r="V9" s="245"/>
      <c r="W9" s="248"/>
      <c r="X9" s="244" t="s">
        <v>24</v>
      </c>
      <c r="Y9" s="245"/>
      <c r="Z9" s="248"/>
      <c r="AA9" s="244" t="s">
        <v>25</v>
      </c>
      <c r="AB9" s="245"/>
      <c r="AC9" s="248"/>
      <c r="AD9" s="244" t="s">
        <v>26</v>
      </c>
      <c r="AE9" s="245"/>
      <c r="AF9" s="246"/>
      <c r="AG9" s="213"/>
      <c r="AH9" s="214"/>
      <c r="AI9" s="263"/>
      <c r="AJ9" s="213"/>
      <c r="AK9" s="214"/>
      <c r="AL9" s="263"/>
      <c r="AM9" s="205"/>
      <c r="AN9" s="206"/>
      <c r="AO9" s="253"/>
      <c r="AP9" s="205"/>
      <c r="AQ9" s="206"/>
      <c r="AR9" s="253"/>
      <c r="AS9" s="256"/>
      <c r="AT9" s="214"/>
      <c r="AU9" s="215"/>
    </row>
    <row r="10" spans="1:47" ht="27" customHeight="1" x14ac:dyDescent="0.3">
      <c r="B10" s="181"/>
      <c r="C10" s="241"/>
      <c r="D10" s="229"/>
      <c r="E10" s="242"/>
      <c r="F10" s="28" t="s">
        <v>28</v>
      </c>
      <c r="G10" s="29" t="s">
        <v>4</v>
      </c>
      <c r="H10" s="30" t="s">
        <v>5</v>
      </c>
      <c r="I10" s="28" t="s">
        <v>28</v>
      </c>
      <c r="J10" s="29" t="s">
        <v>4</v>
      </c>
      <c r="K10" s="30" t="s">
        <v>5</v>
      </c>
      <c r="L10" s="28" t="s">
        <v>28</v>
      </c>
      <c r="M10" s="29" t="s">
        <v>4</v>
      </c>
      <c r="N10" s="30" t="s">
        <v>5</v>
      </c>
      <c r="O10" s="28" t="s">
        <v>28</v>
      </c>
      <c r="P10" s="29" t="s">
        <v>4</v>
      </c>
      <c r="Q10" s="31" t="s">
        <v>5</v>
      </c>
      <c r="R10" s="235"/>
      <c r="S10" s="237"/>
      <c r="T10" s="190"/>
      <c r="U10" s="32" t="s">
        <v>28</v>
      </c>
      <c r="V10" s="33" t="s">
        <v>29</v>
      </c>
      <c r="W10" s="34" t="s">
        <v>5</v>
      </c>
      <c r="X10" s="32" t="s">
        <v>28</v>
      </c>
      <c r="Y10" s="33" t="s">
        <v>29</v>
      </c>
      <c r="Z10" s="34" t="s">
        <v>5</v>
      </c>
      <c r="AA10" s="32" t="s">
        <v>28</v>
      </c>
      <c r="AB10" s="33" t="s">
        <v>29</v>
      </c>
      <c r="AC10" s="34" t="s">
        <v>5</v>
      </c>
      <c r="AD10" s="32" t="s">
        <v>28</v>
      </c>
      <c r="AE10" s="33" t="s">
        <v>29</v>
      </c>
      <c r="AF10" s="35" t="s">
        <v>5</v>
      </c>
      <c r="AG10" s="36" t="s">
        <v>28</v>
      </c>
      <c r="AH10" s="37" t="s">
        <v>30</v>
      </c>
      <c r="AI10" s="38" t="s">
        <v>5</v>
      </c>
      <c r="AJ10" s="36" t="s">
        <v>28</v>
      </c>
      <c r="AK10" s="37" t="s">
        <v>30</v>
      </c>
      <c r="AL10" s="38" t="s">
        <v>5</v>
      </c>
      <c r="AM10" s="36" t="s">
        <v>28</v>
      </c>
      <c r="AN10" s="37" t="s">
        <v>30</v>
      </c>
      <c r="AO10" s="38" t="s">
        <v>5</v>
      </c>
      <c r="AP10" s="36" t="s">
        <v>28</v>
      </c>
      <c r="AQ10" s="37" t="s">
        <v>30</v>
      </c>
      <c r="AR10" s="38" t="s">
        <v>5</v>
      </c>
      <c r="AS10" s="39" t="s">
        <v>28</v>
      </c>
      <c r="AT10" s="40" t="s">
        <v>31</v>
      </c>
      <c r="AU10" s="41" t="s">
        <v>49</v>
      </c>
    </row>
    <row r="11" spans="1:47" ht="15" customHeight="1" x14ac:dyDescent="0.3">
      <c r="A11" s="191">
        <v>2017</v>
      </c>
      <c r="B11" s="42" t="s">
        <v>7</v>
      </c>
      <c r="C11" s="19">
        <f t="shared" ref="C11:C16" si="0">D11*E11</f>
        <v>2997.7200000000003</v>
      </c>
      <c r="D11" s="48">
        <v>99</v>
      </c>
      <c r="E11" s="44">
        <v>30.28</v>
      </c>
      <c r="F11" s="156">
        <v>0</v>
      </c>
      <c r="G11" s="8"/>
      <c r="H11" s="6"/>
      <c r="I11" s="11">
        <v>0</v>
      </c>
      <c r="J11" s="8"/>
      <c r="K11" s="6"/>
      <c r="L11" s="11">
        <v>0</v>
      </c>
      <c r="M11" s="8"/>
      <c r="N11" s="6"/>
      <c r="O11" s="11">
        <v>0</v>
      </c>
      <c r="P11" s="8"/>
      <c r="Q11" s="7"/>
      <c r="R11" s="9">
        <f t="shared" ref="R11:R16" si="1">S11*T11</f>
        <v>569.25</v>
      </c>
      <c r="S11" s="48">
        <v>99</v>
      </c>
      <c r="T11" s="6">
        <v>5.75</v>
      </c>
      <c r="U11" s="11">
        <v>0</v>
      </c>
      <c r="V11" s="8"/>
      <c r="W11" s="6"/>
      <c r="X11" s="11">
        <v>0</v>
      </c>
      <c r="Y11" s="8"/>
      <c r="Z11" s="6"/>
      <c r="AA11" s="11">
        <v>0</v>
      </c>
      <c r="AB11" s="8"/>
      <c r="AC11" s="6"/>
      <c r="AD11" s="11">
        <v>0</v>
      </c>
      <c r="AE11" s="8"/>
      <c r="AF11" s="7"/>
      <c r="AG11" s="11">
        <v>0</v>
      </c>
      <c r="AH11" s="23"/>
      <c r="AI11" s="157"/>
      <c r="AJ11" s="153">
        <v>126.905</v>
      </c>
      <c r="AK11" s="23">
        <v>12878</v>
      </c>
      <c r="AL11" s="157">
        <f>AJ11/AK11</f>
        <v>9.8544028575865816E-3</v>
      </c>
      <c r="AM11" s="149">
        <v>0</v>
      </c>
      <c r="AN11" s="23"/>
      <c r="AO11" s="157"/>
      <c r="AP11" s="149">
        <v>0</v>
      </c>
      <c r="AQ11" s="23"/>
      <c r="AR11" s="45"/>
      <c r="AS11" s="10">
        <v>341.89</v>
      </c>
      <c r="AT11" s="12">
        <v>11</v>
      </c>
      <c r="AU11" s="7">
        <f t="shared" ref="AU11:AU16" si="2">AS11/AT11</f>
        <v>31.080909090909088</v>
      </c>
    </row>
    <row r="12" spans="1:47" x14ac:dyDescent="0.3">
      <c r="A12" s="192"/>
      <c r="B12" s="17" t="s">
        <v>8</v>
      </c>
      <c r="C12" s="19">
        <f t="shared" si="0"/>
        <v>2937.1600000000003</v>
      </c>
      <c r="D12" s="43">
        <v>97</v>
      </c>
      <c r="E12" s="44">
        <v>30.28</v>
      </c>
      <c r="F12" s="10">
        <v>0</v>
      </c>
      <c r="G12" s="8"/>
      <c r="H12" s="6"/>
      <c r="I12" s="11">
        <v>0</v>
      </c>
      <c r="J12" s="8"/>
      <c r="K12" s="6"/>
      <c r="L12" s="11">
        <v>0</v>
      </c>
      <c r="M12" s="8"/>
      <c r="N12" s="6"/>
      <c r="O12" s="11">
        <v>0</v>
      </c>
      <c r="P12" s="8"/>
      <c r="Q12" s="7"/>
      <c r="R12" s="9">
        <f t="shared" si="1"/>
        <v>557.75</v>
      </c>
      <c r="S12" s="43">
        <v>97</v>
      </c>
      <c r="T12" s="6">
        <v>5.75</v>
      </c>
      <c r="U12" s="11">
        <v>0</v>
      </c>
      <c r="V12" s="8"/>
      <c r="W12" s="6"/>
      <c r="X12" s="11">
        <v>0</v>
      </c>
      <c r="Y12" s="8"/>
      <c r="Z12" s="6"/>
      <c r="AA12" s="11">
        <v>0</v>
      </c>
      <c r="AB12" s="8"/>
      <c r="AC12" s="6"/>
      <c r="AD12" s="11">
        <v>0</v>
      </c>
      <c r="AE12" s="8"/>
      <c r="AF12" s="7"/>
      <c r="AG12" s="11">
        <v>0</v>
      </c>
      <c r="AH12" s="23"/>
      <c r="AI12" s="157"/>
      <c r="AJ12" s="19">
        <v>61.47</v>
      </c>
      <c r="AK12" s="23">
        <v>12293</v>
      </c>
      <c r="AL12" s="157">
        <f>AJ12/AK12</f>
        <v>5.0004067355405519E-3</v>
      </c>
      <c r="AM12" s="9">
        <v>0</v>
      </c>
      <c r="AN12" s="23"/>
      <c r="AO12" s="157"/>
      <c r="AP12" s="9">
        <v>0</v>
      </c>
      <c r="AQ12" s="23"/>
      <c r="AR12" s="45"/>
      <c r="AS12" s="10">
        <v>341.89</v>
      </c>
      <c r="AT12" s="12">
        <v>11</v>
      </c>
      <c r="AU12" s="7">
        <f t="shared" si="2"/>
        <v>31.080909090909088</v>
      </c>
    </row>
    <row r="13" spans="1:47" x14ac:dyDescent="0.3">
      <c r="A13" s="192"/>
      <c r="B13" s="17" t="s">
        <v>9</v>
      </c>
      <c r="C13" s="19">
        <f t="shared" si="0"/>
        <v>2452.6800000000003</v>
      </c>
      <c r="D13" s="43">
        <v>81</v>
      </c>
      <c r="E13" s="44">
        <v>30.28</v>
      </c>
      <c r="F13" s="10">
        <v>0</v>
      </c>
      <c r="G13" s="8"/>
      <c r="H13" s="6"/>
      <c r="I13" s="11">
        <v>0</v>
      </c>
      <c r="J13" s="8"/>
      <c r="K13" s="6"/>
      <c r="L13" s="11">
        <v>0</v>
      </c>
      <c r="M13" s="8"/>
      <c r="N13" s="6"/>
      <c r="O13" s="11">
        <v>0</v>
      </c>
      <c r="P13" s="8"/>
      <c r="Q13" s="7"/>
      <c r="R13" s="9">
        <f t="shared" si="1"/>
        <v>465.75</v>
      </c>
      <c r="S13" s="43">
        <v>81</v>
      </c>
      <c r="T13" s="6">
        <v>5.75</v>
      </c>
      <c r="U13" s="11">
        <v>0</v>
      </c>
      <c r="V13" s="8"/>
      <c r="W13" s="6"/>
      <c r="X13" s="11">
        <v>0</v>
      </c>
      <c r="Y13" s="8"/>
      <c r="Z13" s="6"/>
      <c r="AA13" s="11">
        <v>0</v>
      </c>
      <c r="AB13" s="8"/>
      <c r="AC13" s="6"/>
      <c r="AD13" s="11">
        <v>0</v>
      </c>
      <c r="AE13" s="8"/>
      <c r="AF13" s="7"/>
      <c r="AG13" s="11">
        <v>0</v>
      </c>
      <c r="AH13" s="23"/>
      <c r="AI13" s="157"/>
      <c r="AJ13" s="129">
        <v>69.605000000000004</v>
      </c>
      <c r="AK13" s="71">
        <v>13921</v>
      </c>
      <c r="AL13" s="157">
        <f>AJ13/AK13</f>
        <v>5.0000000000000001E-3</v>
      </c>
      <c r="AM13" s="9">
        <v>0</v>
      </c>
      <c r="AN13" s="23"/>
      <c r="AO13" s="157"/>
      <c r="AP13" s="9">
        <v>0</v>
      </c>
      <c r="AQ13" s="23"/>
      <c r="AR13" s="45"/>
      <c r="AS13" s="10">
        <v>341.89</v>
      </c>
      <c r="AT13" s="12">
        <v>11</v>
      </c>
      <c r="AU13" s="7">
        <f t="shared" si="2"/>
        <v>31.080909090909088</v>
      </c>
    </row>
    <row r="14" spans="1:47" x14ac:dyDescent="0.3">
      <c r="A14" s="192"/>
      <c r="B14" s="17" t="s">
        <v>10</v>
      </c>
      <c r="C14" s="19">
        <f t="shared" si="0"/>
        <v>2543.52</v>
      </c>
      <c r="D14" s="43">
        <v>84</v>
      </c>
      <c r="E14" s="44">
        <v>30.28</v>
      </c>
      <c r="F14" s="10">
        <v>0</v>
      </c>
      <c r="G14" s="8"/>
      <c r="H14" s="6"/>
      <c r="I14" s="11">
        <v>0</v>
      </c>
      <c r="J14" s="8"/>
      <c r="K14" s="6"/>
      <c r="L14" s="11">
        <v>0</v>
      </c>
      <c r="M14" s="8"/>
      <c r="N14" s="6"/>
      <c r="O14" s="11">
        <v>0</v>
      </c>
      <c r="P14" s="8"/>
      <c r="Q14" s="7"/>
      <c r="R14" s="9">
        <f t="shared" si="1"/>
        <v>483</v>
      </c>
      <c r="S14" s="43">
        <v>84</v>
      </c>
      <c r="T14" s="6">
        <v>5.75</v>
      </c>
      <c r="U14" s="11">
        <v>0</v>
      </c>
      <c r="V14" s="8"/>
      <c r="W14" s="6"/>
      <c r="X14" s="11">
        <v>0</v>
      </c>
      <c r="Y14" s="8"/>
      <c r="Z14" s="6"/>
      <c r="AA14" s="11">
        <v>0</v>
      </c>
      <c r="AB14" s="8"/>
      <c r="AC14" s="6"/>
      <c r="AD14" s="11">
        <v>0</v>
      </c>
      <c r="AE14" s="8"/>
      <c r="AF14" s="7"/>
      <c r="AG14" s="11">
        <v>0</v>
      </c>
      <c r="AH14" s="23"/>
      <c r="AI14" s="157"/>
      <c r="AJ14" s="129">
        <v>64.38000000000001</v>
      </c>
      <c r="AK14" s="71">
        <v>12876</v>
      </c>
      <c r="AL14" s="157">
        <f>AJ14/AK14</f>
        <v>5.000000000000001E-3</v>
      </c>
      <c r="AM14" s="9">
        <v>0</v>
      </c>
      <c r="AN14" s="23"/>
      <c r="AO14" s="157"/>
      <c r="AP14" s="9">
        <v>0</v>
      </c>
      <c r="AQ14" s="23"/>
      <c r="AR14" s="45"/>
      <c r="AS14" s="10">
        <v>341.89</v>
      </c>
      <c r="AT14" s="12">
        <v>11</v>
      </c>
      <c r="AU14" s="7">
        <f t="shared" si="2"/>
        <v>31.080909090909088</v>
      </c>
    </row>
    <row r="15" spans="1:47" x14ac:dyDescent="0.3">
      <c r="A15" s="192"/>
      <c r="B15" s="17" t="s">
        <v>11</v>
      </c>
      <c r="C15" s="19">
        <f t="shared" si="0"/>
        <v>2513.2400000000002</v>
      </c>
      <c r="D15" s="43">
        <v>83</v>
      </c>
      <c r="E15" s="44">
        <v>30.28</v>
      </c>
      <c r="F15" s="10">
        <v>0</v>
      </c>
      <c r="G15" s="8"/>
      <c r="H15" s="6"/>
      <c r="I15" s="11">
        <v>0</v>
      </c>
      <c r="J15" s="8"/>
      <c r="K15" s="6"/>
      <c r="L15" s="11">
        <v>0</v>
      </c>
      <c r="M15" s="8"/>
      <c r="N15" s="6"/>
      <c r="O15" s="11">
        <v>0</v>
      </c>
      <c r="P15" s="8"/>
      <c r="Q15" s="7"/>
      <c r="R15" s="9">
        <f t="shared" si="1"/>
        <v>477.25</v>
      </c>
      <c r="S15" s="43">
        <v>83</v>
      </c>
      <c r="T15" s="6">
        <v>5.75</v>
      </c>
      <c r="U15" s="11">
        <v>0</v>
      </c>
      <c r="V15" s="8"/>
      <c r="W15" s="6"/>
      <c r="X15" s="11">
        <v>0</v>
      </c>
      <c r="Y15" s="8"/>
      <c r="Z15" s="6"/>
      <c r="AA15" s="11">
        <v>0</v>
      </c>
      <c r="AB15" s="8"/>
      <c r="AC15" s="6"/>
      <c r="AD15" s="11">
        <v>0</v>
      </c>
      <c r="AE15" s="8"/>
      <c r="AF15" s="7"/>
      <c r="AG15" s="11">
        <v>0</v>
      </c>
      <c r="AH15" s="23"/>
      <c r="AI15" s="157"/>
      <c r="AJ15" s="129">
        <v>66.959999999999994</v>
      </c>
      <c r="AK15" s="71">
        <v>13392</v>
      </c>
      <c r="AL15" s="157">
        <f t="shared" ref="AL15:AL16" si="3">AJ15/AK15</f>
        <v>4.9999999999999992E-3</v>
      </c>
      <c r="AM15" s="9">
        <v>0</v>
      </c>
      <c r="AN15" s="23"/>
      <c r="AO15" s="157"/>
      <c r="AP15" s="9">
        <v>0</v>
      </c>
      <c r="AQ15" s="23"/>
      <c r="AR15" s="45"/>
      <c r="AS15" s="10">
        <v>341.89</v>
      </c>
      <c r="AT15" s="12">
        <v>11</v>
      </c>
      <c r="AU15" s="7">
        <f t="shared" si="2"/>
        <v>31.080909090909088</v>
      </c>
    </row>
    <row r="16" spans="1:47" x14ac:dyDescent="0.3">
      <c r="A16" s="192"/>
      <c r="B16" s="17" t="s">
        <v>12</v>
      </c>
      <c r="C16" s="19">
        <f t="shared" si="0"/>
        <v>2482.96</v>
      </c>
      <c r="D16" s="43">
        <v>82</v>
      </c>
      <c r="E16" s="44">
        <v>30.28</v>
      </c>
      <c r="F16" s="10">
        <v>0</v>
      </c>
      <c r="G16" s="8"/>
      <c r="H16" s="6"/>
      <c r="I16" s="11">
        <v>0</v>
      </c>
      <c r="J16" s="8"/>
      <c r="K16" s="6"/>
      <c r="L16" s="11">
        <v>0</v>
      </c>
      <c r="M16" s="8"/>
      <c r="N16" s="6"/>
      <c r="O16" s="11">
        <v>0</v>
      </c>
      <c r="P16" s="8"/>
      <c r="Q16" s="7"/>
      <c r="R16" s="9">
        <f t="shared" si="1"/>
        <v>471.5</v>
      </c>
      <c r="S16" s="43">
        <v>82</v>
      </c>
      <c r="T16" s="6">
        <v>5.75</v>
      </c>
      <c r="U16" s="11">
        <v>0</v>
      </c>
      <c r="V16" s="8"/>
      <c r="W16" s="6"/>
      <c r="X16" s="11">
        <v>0</v>
      </c>
      <c r="Y16" s="8"/>
      <c r="Z16" s="6"/>
      <c r="AA16" s="11">
        <v>0</v>
      </c>
      <c r="AB16" s="8"/>
      <c r="AC16" s="6"/>
      <c r="AD16" s="11">
        <v>0</v>
      </c>
      <c r="AE16" s="8"/>
      <c r="AF16" s="7"/>
      <c r="AG16" s="11">
        <v>0</v>
      </c>
      <c r="AH16" s="23"/>
      <c r="AI16" s="157"/>
      <c r="AJ16" s="129">
        <v>66.099999999999994</v>
      </c>
      <c r="AK16" s="71">
        <v>13220</v>
      </c>
      <c r="AL16" s="157">
        <f t="shared" si="3"/>
        <v>4.9999999999999992E-3</v>
      </c>
      <c r="AM16" s="9">
        <v>0</v>
      </c>
      <c r="AN16" s="23"/>
      <c r="AO16" s="157"/>
      <c r="AP16" s="9">
        <v>0</v>
      </c>
      <c r="AQ16" s="23"/>
      <c r="AR16" s="45"/>
      <c r="AS16" s="10">
        <v>341.89</v>
      </c>
      <c r="AT16" s="12">
        <v>11</v>
      </c>
      <c r="AU16" s="7">
        <f t="shared" si="2"/>
        <v>31.080909090909088</v>
      </c>
    </row>
    <row r="17" spans="1:47" x14ac:dyDescent="0.3">
      <c r="A17" s="192"/>
      <c r="B17" s="17" t="s">
        <v>13</v>
      </c>
      <c r="C17" s="19">
        <f t="shared" ref="C17:C29" si="4">D17*E17</f>
        <v>2513.2400000000002</v>
      </c>
      <c r="D17" s="43">
        <v>83</v>
      </c>
      <c r="E17" s="44">
        <v>30.28</v>
      </c>
      <c r="F17" s="10">
        <v>0</v>
      </c>
      <c r="G17" s="8"/>
      <c r="H17" s="6"/>
      <c r="I17" s="11">
        <v>0</v>
      </c>
      <c r="J17" s="8"/>
      <c r="K17" s="6"/>
      <c r="L17" s="11">
        <v>0</v>
      </c>
      <c r="M17" s="8"/>
      <c r="N17" s="6"/>
      <c r="O17" s="11">
        <v>0</v>
      </c>
      <c r="P17" s="8"/>
      <c r="Q17" s="7"/>
      <c r="R17" s="9">
        <f t="shared" ref="R17:R22" si="5">S17*T17</f>
        <v>477.25</v>
      </c>
      <c r="S17" s="43">
        <v>83</v>
      </c>
      <c r="T17" s="6">
        <v>5.75</v>
      </c>
      <c r="U17" s="11">
        <v>0</v>
      </c>
      <c r="V17" s="8"/>
      <c r="W17" s="6"/>
      <c r="X17" s="11">
        <v>0</v>
      </c>
      <c r="Y17" s="8"/>
      <c r="Z17" s="6"/>
      <c r="AA17" s="11">
        <v>0</v>
      </c>
      <c r="AB17" s="8"/>
      <c r="AC17" s="6"/>
      <c r="AD17" s="11">
        <v>0</v>
      </c>
      <c r="AE17" s="8"/>
      <c r="AF17" s="7"/>
      <c r="AG17" s="11">
        <v>0</v>
      </c>
      <c r="AH17" s="23"/>
      <c r="AI17" s="157"/>
      <c r="AJ17" s="164">
        <v>0</v>
      </c>
      <c r="AK17" s="163"/>
      <c r="AL17" s="157" t="e">
        <f t="shared" ref="AL17:AL22" si="6">AJ17/AK17</f>
        <v>#DIV/0!</v>
      </c>
      <c r="AM17" s="9">
        <v>0</v>
      </c>
      <c r="AN17" s="23"/>
      <c r="AO17" s="157"/>
      <c r="AP17" s="9">
        <v>0</v>
      </c>
      <c r="AQ17" s="23"/>
      <c r="AR17" s="45"/>
      <c r="AS17" s="10">
        <v>341.89</v>
      </c>
      <c r="AT17" s="12">
        <v>11</v>
      </c>
      <c r="AU17" s="7">
        <f t="shared" ref="AU17:AU29" si="7">AS17/AT17</f>
        <v>31.080909090909088</v>
      </c>
    </row>
    <row r="18" spans="1:47" x14ac:dyDescent="0.3">
      <c r="A18" s="192"/>
      <c r="B18" s="17" t="s">
        <v>14</v>
      </c>
      <c r="C18" s="19">
        <f t="shared" si="4"/>
        <v>2482.96</v>
      </c>
      <c r="D18" s="43">
        <v>82</v>
      </c>
      <c r="E18" s="44">
        <v>30.28</v>
      </c>
      <c r="F18" s="10">
        <v>0</v>
      </c>
      <c r="G18" s="8"/>
      <c r="H18" s="6"/>
      <c r="I18" s="11">
        <v>0</v>
      </c>
      <c r="J18" s="8"/>
      <c r="K18" s="6"/>
      <c r="L18" s="11">
        <v>0</v>
      </c>
      <c r="M18" s="8"/>
      <c r="N18" s="6"/>
      <c r="O18" s="11">
        <v>0</v>
      </c>
      <c r="P18" s="8"/>
      <c r="Q18" s="7"/>
      <c r="R18" s="9">
        <f t="shared" si="5"/>
        <v>471.5</v>
      </c>
      <c r="S18" s="43">
        <v>82</v>
      </c>
      <c r="T18" s="6">
        <v>5.75</v>
      </c>
      <c r="U18" s="11">
        <v>0</v>
      </c>
      <c r="V18" s="8"/>
      <c r="W18" s="6"/>
      <c r="X18" s="11">
        <v>0</v>
      </c>
      <c r="Y18" s="8"/>
      <c r="Z18" s="6"/>
      <c r="AA18" s="11">
        <v>0</v>
      </c>
      <c r="AB18" s="8"/>
      <c r="AC18" s="6"/>
      <c r="AD18" s="11">
        <v>0</v>
      </c>
      <c r="AE18" s="8"/>
      <c r="AF18" s="7"/>
      <c r="AG18" s="11">
        <v>0</v>
      </c>
      <c r="AH18" s="23"/>
      <c r="AI18" s="157"/>
      <c r="AJ18" s="164">
        <v>0.01</v>
      </c>
      <c r="AK18" s="163">
        <v>2</v>
      </c>
      <c r="AL18" s="157">
        <f t="shared" si="6"/>
        <v>5.0000000000000001E-3</v>
      </c>
      <c r="AM18" s="9">
        <v>0</v>
      </c>
      <c r="AN18" s="23"/>
      <c r="AO18" s="157"/>
      <c r="AP18" s="9">
        <v>0</v>
      </c>
      <c r="AQ18" s="23"/>
      <c r="AR18" s="45"/>
      <c r="AS18" s="10">
        <v>341.89</v>
      </c>
      <c r="AT18" s="12">
        <v>11</v>
      </c>
      <c r="AU18" s="7">
        <f t="shared" si="7"/>
        <v>31.080909090909088</v>
      </c>
    </row>
    <row r="19" spans="1:47" x14ac:dyDescent="0.3">
      <c r="A19" s="192"/>
      <c r="B19" s="17" t="s">
        <v>15</v>
      </c>
      <c r="C19" s="19">
        <f t="shared" si="4"/>
        <v>2452.6800000000003</v>
      </c>
      <c r="D19" s="48">
        <v>81</v>
      </c>
      <c r="E19" s="44">
        <v>30.28</v>
      </c>
      <c r="F19" s="10">
        <v>0</v>
      </c>
      <c r="G19" s="8"/>
      <c r="H19" s="6"/>
      <c r="I19" s="11">
        <v>0</v>
      </c>
      <c r="J19" s="8"/>
      <c r="K19" s="6"/>
      <c r="L19" s="11">
        <v>0</v>
      </c>
      <c r="M19" s="8"/>
      <c r="N19" s="6"/>
      <c r="O19" s="11">
        <v>0</v>
      </c>
      <c r="P19" s="8"/>
      <c r="Q19" s="7"/>
      <c r="R19" s="9">
        <f t="shared" si="5"/>
        <v>465.75</v>
      </c>
      <c r="S19" s="48">
        <v>81</v>
      </c>
      <c r="T19" s="6">
        <v>5.75</v>
      </c>
      <c r="U19" s="11">
        <v>0</v>
      </c>
      <c r="V19" s="8"/>
      <c r="W19" s="6"/>
      <c r="X19" s="11">
        <v>0</v>
      </c>
      <c r="Y19" s="8"/>
      <c r="Z19" s="6"/>
      <c r="AA19" s="11">
        <v>0</v>
      </c>
      <c r="AB19" s="8"/>
      <c r="AC19" s="6"/>
      <c r="AD19" s="11">
        <v>0</v>
      </c>
      <c r="AE19" s="8"/>
      <c r="AF19" s="7"/>
      <c r="AG19" s="11">
        <v>0</v>
      </c>
      <c r="AH19" s="23"/>
      <c r="AI19" s="157"/>
      <c r="AJ19" s="19"/>
      <c r="AK19" s="23"/>
      <c r="AL19" s="157" t="e">
        <f t="shared" si="6"/>
        <v>#DIV/0!</v>
      </c>
      <c r="AM19" s="9">
        <v>0</v>
      </c>
      <c r="AN19" s="23"/>
      <c r="AO19" s="157"/>
      <c r="AP19" s="9">
        <v>0</v>
      </c>
      <c r="AQ19" s="23"/>
      <c r="AR19" s="45"/>
      <c r="AS19" s="10">
        <v>341.89</v>
      </c>
      <c r="AT19" s="12">
        <v>11</v>
      </c>
      <c r="AU19" s="7">
        <f t="shared" si="7"/>
        <v>31.080909090909088</v>
      </c>
    </row>
    <row r="20" spans="1:47" x14ac:dyDescent="0.3">
      <c r="A20" s="192"/>
      <c r="B20" s="17" t="s">
        <v>16</v>
      </c>
      <c r="C20" s="19">
        <f t="shared" si="4"/>
        <v>2392.12</v>
      </c>
      <c r="D20" s="48">
        <v>79</v>
      </c>
      <c r="E20" s="44">
        <v>30.28</v>
      </c>
      <c r="F20" s="10">
        <v>0</v>
      </c>
      <c r="G20" s="8"/>
      <c r="H20" s="6"/>
      <c r="I20" s="11">
        <v>0</v>
      </c>
      <c r="J20" s="8"/>
      <c r="K20" s="6"/>
      <c r="L20" s="11">
        <v>0</v>
      </c>
      <c r="M20" s="8"/>
      <c r="N20" s="6"/>
      <c r="O20" s="11">
        <v>0</v>
      </c>
      <c r="P20" s="8"/>
      <c r="Q20" s="7"/>
      <c r="R20" s="9">
        <f t="shared" si="5"/>
        <v>454.25</v>
      </c>
      <c r="S20" s="48">
        <v>79</v>
      </c>
      <c r="T20" s="6">
        <v>5.75</v>
      </c>
      <c r="U20" s="11">
        <v>0</v>
      </c>
      <c r="V20" s="8"/>
      <c r="W20" s="6"/>
      <c r="X20" s="11">
        <v>0</v>
      </c>
      <c r="Y20" s="8"/>
      <c r="Z20" s="6"/>
      <c r="AA20" s="11">
        <v>0</v>
      </c>
      <c r="AB20" s="8"/>
      <c r="AC20" s="6"/>
      <c r="AD20" s="11">
        <v>0</v>
      </c>
      <c r="AE20" s="8"/>
      <c r="AF20" s="7"/>
      <c r="AG20" s="11">
        <v>0</v>
      </c>
      <c r="AH20" s="23"/>
      <c r="AI20" s="157"/>
      <c r="AJ20" s="19"/>
      <c r="AK20" s="23"/>
      <c r="AL20" s="157" t="e">
        <f t="shared" si="6"/>
        <v>#DIV/0!</v>
      </c>
      <c r="AM20" s="9">
        <v>0</v>
      </c>
      <c r="AN20" s="23"/>
      <c r="AO20" s="157"/>
      <c r="AP20" s="9">
        <v>0</v>
      </c>
      <c r="AQ20" s="23"/>
      <c r="AR20" s="45"/>
      <c r="AS20" s="10">
        <v>341.89</v>
      </c>
      <c r="AT20" s="12">
        <v>11</v>
      </c>
      <c r="AU20" s="7">
        <f t="shared" si="7"/>
        <v>31.080909090909088</v>
      </c>
    </row>
    <row r="21" spans="1:47" x14ac:dyDescent="0.3">
      <c r="A21" s="192"/>
      <c r="B21" s="17" t="s">
        <v>17</v>
      </c>
      <c r="C21" s="19">
        <f t="shared" si="4"/>
        <v>2271</v>
      </c>
      <c r="D21" s="48">
        <v>75</v>
      </c>
      <c r="E21" s="44">
        <v>30.28</v>
      </c>
      <c r="F21" s="10">
        <v>0</v>
      </c>
      <c r="G21" s="8"/>
      <c r="H21" s="6"/>
      <c r="I21" s="11">
        <v>0</v>
      </c>
      <c r="J21" s="8"/>
      <c r="K21" s="6"/>
      <c r="L21" s="11">
        <v>0</v>
      </c>
      <c r="M21" s="8"/>
      <c r="N21" s="6"/>
      <c r="O21" s="11">
        <v>0</v>
      </c>
      <c r="P21" s="8"/>
      <c r="Q21" s="7"/>
      <c r="R21" s="9">
        <f t="shared" si="5"/>
        <v>431.25</v>
      </c>
      <c r="S21" s="48">
        <v>75</v>
      </c>
      <c r="T21" s="6">
        <v>5.75</v>
      </c>
      <c r="U21" s="11">
        <v>0</v>
      </c>
      <c r="V21" s="8"/>
      <c r="W21" s="6"/>
      <c r="X21" s="11">
        <v>0</v>
      </c>
      <c r="Y21" s="8"/>
      <c r="Z21" s="6"/>
      <c r="AA21" s="11">
        <v>0</v>
      </c>
      <c r="AB21" s="8"/>
      <c r="AC21" s="6"/>
      <c r="AD21" s="11">
        <v>0</v>
      </c>
      <c r="AE21" s="8"/>
      <c r="AF21" s="7"/>
      <c r="AG21" s="11">
        <v>0</v>
      </c>
      <c r="AH21" s="23"/>
      <c r="AI21" s="157"/>
      <c r="AJ21" s="19"/>
      <c r="AK21" s="23"/>
      <c r="AL21" s="157" t="e">
        <f t="shared" si="6"/>
        <v>#DIV/0!</v>
      </c>
      <c r="AM21" s="9">
        <v>0</v>
      </c>
      <c r="AN21" s="23"/>
      <c r="AO21" s="157"/>
      <c r="AP21" s="9">
        <v>0</v>
      </c>
      <c r="AQ21" s="23"/>
      <c r="AR21" s="45"/>
      <c r="AS21" s="10">
        <v>341.89</v>
      </c>
      <c r="AT21" s="12">
        <v>11</v>
      </c>
      <c r="AU21" s="7">
        <f t="shared" si="7"/>
        <v>31.080909090909088</v>
      </c>
    </row>
    <row r="22" spans="1:47" x14ac:dyDescent="0.3">
      <c r="A22" s="192"/>
      <c r="B22" s="17" t="s">
        <v>18</v>
      </c>
      <c r="C22" s="19">
        <f t="shared" si="4"/>
        <v>2149.88</v>
      </c>
      <c r="D22" s="48">
        <v>71</v>
      </c>
      <c r="E22" s="44">
        <v>30.28</v>
      </c>
      <c r="F22" s="10">
        <v>0</v>
      </c>
      <c r="G22" s="8"/>
      <c r="H22" s="6"/>
      <c r="I22" s="11">
        <v>0</v>
      </c>
      <c r="J22" s="8"/>
      <c r="K22" s="6"/>
      <c r="L22" s="11">
        <v>0</v>
      </c>
      <c r="M22" s="8"/>
      <c r="N22" s="6"/>
      <c r="O22" s="11">
        <v>0</v>
      </c>
      <c r="P22" s="8"/>
      <c r="Q22" s="7"/>
      <c r="R22" s="9">
        <f t="shared" si="5"/>
        <v>408.25</v>
      </c>
      <c r="S22" s="48">
        <v>71</v>
      </c>
      <c r="T22" s="6">
        <v>5.75</v>
      </c>
      <c r="U22" s="11">
        <v>0</v>
      </c>
      <c r="V22" s="8"/>
      <c r="W22" s="6"/>
      <c r="X22" s="11">
        <v>0</v>
      </c>
      <c r="Y22" s="8"/>
      <c r="Z22" s="6"/>
      <c r="AA22" s="11">
        <v>0</v>
      </c>
      <c r="AB22" s="8"/>
      <c r="AC22" s="6"/>
      <c r="AD22" s="11">
        <v>0</v>
      </c>
      <c r="AE22" s="8"/>
      <c r="AF22" s="7"/>
      <c r="AG22" s="11">
        <v>0</v>
      </c>
      <c r="AH22" s="23"/>
      <c r="AI22" s="157"/>
      <c r="AJ22" s="19"/>
      <c r="AK22" s="23"/>
      <c r="AL22" s="157" t="e">
        <f t="shared" si="6"/>
        <v>#DIV/0!</v>
      </c>
      <c r="AM22" s="9">
        <v>0</v>
      </c>
      <c r="AN22" s="23"/>
      <c r="AO22" s="157"/>
      <c r="AP22" s="9">
        <v>0</v>
      </c>
      <c r="AQ22" s="23"/>
      <c r="AR22" s="45"/>
      <c r="AS22" s="10">
        <v>341.89</v>
      </c>
      <c r="AT22" s="12">
        <v>11</v>
      </c>
      <c r="AU22" s="7">
        <f t="shared" si="7"/>
        <v>31.080909090909088</v>
      </c>
    </row>
    <row r="23" spans="1:47" s="26" customFormat="1" x14ac:dyDescent="0.3">
      <c r="A23" s="193"/>
      <c r="B23" s="13" t="s">
        <v>64</v>
      </c>
      <c r="C23" s="50">
        <f>SUM(C11:C22)</f>
        <v>30189.160000000003</v>
      </c>
      <c r="D23" s="265" t="s">
        <v>32</v>
      </c>
      <c r="E23" s="268"/>
      <c r="F23" s="51">
        <f>SUM(F11:F22)</f>
        <v>0</v>
      </c>
      <c r="G23" s="249" t="s">
        <v>32</v>
      </c>
      <c r="H23" s="250"/>
      <c r="I23" s="51">
        <f>SUM(I11:I22)</f>
        <v>0</v>
      </c>
      <c r="J23" s="249" t="s">
        <v>32</v>
      </c>
      <c r="K23" s="250"/>
      <c r="L23" s="51">
        <f>SUM(L11:L22)</f>
        <v>0</v>
      </c>
      <c r="M23" s="249" t="s">
        <v>32</v>
      </c>
      <c r="N23" s="250"/>
      <c r="O23" s="51">
        <f>SUM(O11:O22)</f>
        <v>0</v>
      </c>
      <c r="P23" s="249"/>
      <c r="Q23" s="266"/>
      <c r="R23" s="52">
        <f>SUM(R11:R22)</f>
        <v>5732.75</v>
      </c>
      <c r="S23" s="265" t="s">
        <v>32</v>
      </c>
      <c r="T23" s="265"/>
      <c r="U23" s="53">
        <f>SUM(U11:U22)</f>
        <v>0</v>
      </c>
      <c r="V23" s="265" t="s">
        <v>32</v>
      </c>
      <c r="W23" s="249"/>
      <c r="X23" s="53">
        <f>SUM(X11:X22)</f>
        <v>0</v>
      </c>
      <c r="Y23" s="265" t="s">
        <v>32</v>
      </c>
      <c r="Z23" s="249"/>
      <c r="AA23" s="53">
        <f>SUM(AA11:AA22)</f>
        <v>0</v>
      </c>
      <c r="AB23" s="265" t="s">
        <v>32</v>
      </c>
      <c r="AC23" s="249"/>
      <c r="AD23" s="53">
        <f>SUM(AD11:AD22)</f>
        <v>0</v>
      </c>
      <c r="AE23" s="265" t="s">
        <v>32</v>
      </c>
      <c r="AF23" s="267"/>
      <c r="AG23" s="50">
        <f>SUM(AG11:AG22)</f>
        <v>0</v>
      </c>
      <c r="AH23" s="265" t="s">
        <v>32</v>
      </c>
      <c r="AI23" s="265"/>
      <c r="AJ23" s="50">
        <f>SUM(AJ11:AJ22)</f>
        <v>455.42999999999995</v>
      </c>
      <c r="AK23" s="265" t="s">
        <v>32</v>
      </c>
      <c r="AL23" s="265"/>
      <c r="AM23" s="50">
        <f>SUM(AM11:AM22)</f>
        <v>0</v>
      </c>
      <c r="AN23" s="265" t="s">
        <v>32</v>
      </c>
      <c r="AO23" s="265"/>
      <c r="AP23" s="159">
        <f>SUM(AP11:AP22)</f>
        <v>0</v>
      </c>
      <c r="AQ23" s="265" t="s">
        <v>32</v>
      </c>
      <c r="AR23" s="249"/>
      <c r="AS23" s="55">
        <f>SUM(AS11:AS22)</f>
        <v>4102.6799999999994</v>
      </c>
      <c r="AT23" s="265" t="s">
        <v>32</v>
      </c>
      <c r="AU23" s="249"/>
    </row>
    <row r="24" spans="1:47" ht="15" customHeight="1" x14ac:dyDescent="0.3">
      <c r="A24" s="191">
        <v>2018</v>
      </c>
      <c r="B24" s="42" t="s">
        <v>7</v>
      </c>
      <c r="C24" s="19">
        <f t="shared" si="4"/>
        <v>2119.6</v>
      </c>
      <c r="D24" s="48">
        <v>70</v>
      </c>
      <c r="E24" s="44">
        <v>30.28</v>
      </c>
      <c r="F24" s="10">
        <v>0</v>
      </c>
      <c r="G24" s="8"/>
      <c r="H24" s="6"/>
      <c r="I24" s="11">
        <v>0</v>
      </c>
      <c r="J24" s="8"/>
      <c r="K24" s="6"/>
      <c r="L24" s="11">
        <v>0</v>
      </c>
      <c r="M24" s="8"/>
      <c r="N24" s="6"/>
      <c r="O24" s="11">
        <v>0</v>
      </c>
      <c r="P24" s="8"/>
      <c r="Q24" s="7"/>
      <c r="R24" s="9">
        <f t="shared" ref="R24:R29" si="8">S24*T24</f>
        <v>402.5</v>
      </c>
      <c r="S24" s="48">
        <v>70</v>
      </c>
      <c r="T24" s="6">
        <v>5.75</v>
      </c>
      <c r="U24" s="11">
        <v>0</v>
      </c>
      <c r="V24" s="8"/>
      <c r="W24" s="6"/>
      <c r="X24" s="11">
        <v>0</v>
      </c>
      <c r="Y24" s="8"/>
      <c r="Z24" s="6"/>
      <c r="AA24" s="11">
        <v>0</v>
      </c>
      <c r="AB24" s="8"/>
      <c r="AC24" s="6"/>
      <c r="AD24" s="11">
        <v>0</v>
      </c>
      <c r="AE24" s="8"/>
      <c r="AF24" s="7"/>
      <c r="AG24" s="11">
        <v>0</v>
      </c>
      <c r="AH24" s="23"/>
      <c r="AI24" s="157"/>
      <c r="AJ24" s="19"/>
      <c r="AK24" s="23"/>
      <c r="AL24" s="157" t="e">
        <f>AJ24/AK24</f>
        <v>#DIV/0!</v>
      </c>
      <c r="AM24" s="9">
        <v>0</v>
      </c>
      <c r="AN24" s="23"/>
      <c r="AO24" s="157"/>
      <c r="AP24" s="9">
        <v>0</v>
      </c>
      <c r="AQ24" s="23"/>
      <c r="AR24" s="45"/>
      <c r="AS24" s="10">
        <v>341.89</v>
      </c>
      <c r="AT24" s="12">
        <v>11</v>
      </c>
      <c r="AU24" s="7">
        <f t="shared" si="7"/>
        <v>31.080909090909088</v>
      </c>
    </row>
    <row r="25" spans="1:47" x14ac:dyDescent="0.3">
      <c r="A25" s="192"/>
      <c r="B25" s="17" t="s">
        <v>8</v>
      </c>
      <c r="C25" s="19">
        <f t="shared" si="4"/>
        <v>2119.6</v>
      </c>
      <c r="D25" s="43">
        <v>70</v>
      </c>
      <c r="E25" s="44">
        <v>30.28</v>
      </c>
      <c r="F25" s="10">
        <v>0</v>
      </c>
      <c r="G25" s="8"/>
      <c r="H25" s="6"/>
      <c r="I25" s="11">
        <v>0</v>
      </c>
      <c r="J25" s="8"/>
      <c r="K25" s="6"/>
      <c r="L25" s="11">
        <v>0</v>
      </c>
      <c r="M25" s="8"/>
      <c r="N25" s="6"/>
      <c r="O25" s="11">
        <v>0</v>
      </c>
      <c r="P25" s="8"/>
      <c r="Q25" s="7"/>
      <c r="R25" s="9">
        <f t="shared" si="8"/>
        <v>402.5</v>
      </c>
      <c r="S25" s="43">
        <v>70</v>
      </c>
      <c r="T25" s="6">
        <v>5.75</v>
      </c>
      <c r="U25" s="11">
        <v>0</v>
      </c>
      <c r="V25" s="8"/>
      <c r="W25" s="6"/>
      <c r="X25" s="11">
        <v>0</v>
      </c>
      <c r="Y25" s="8"/>
      <c r="Z25" s="6"/>
      <c r="AA25" s="11">
        <v>0</v>
      </c>
      <c r="AB25" s="8"/>
      <c r="AC25" s="6"/>
      <c r="AD25" s="11">
        <v>0</v>
      </c>
      <c r="AE25" s="8"/>
      <c r="AF25" s="7"/>
      <c r="AG25" s="11">
        <v>0</v>
      </c>
      <c r="AH25" s="23"/>
      <c r="AI25" s="157"/>
      <c r="AJ25" s="19"/>
      <c r="AK25" s="23"/>
      <c r="AL25" s="157" t="e">
        <f>AJ25/AK25</f>
        <v>#DIV/0!</v>
      </c>
      <c r="AM25" s="9">
        <v>0</v>
      </c>
      <c r="AN25" s="23"/>
      <c r="AO25" s="157"/>
      <c r="AP25" s="9">
        <v>0</v>
      </c>
      <c r="AQ25" s="23"/>
      <c r="AR25" s="45"/>
      <c r="AS25" s="10">
        <v>426.73</v>
      </c>
      <c r="AT25" s="12">
        <v>14</v>
      </c>
      <c r="AU25" s="7">
        <f t="shared" si="7"/>
        <v>30.480714285714289</v>
      </c>
    </row>
    <row r="26" spans="1:47" x14ac:dyDescent="0.3">
      <c r="A26" s="192"/>
      <c r="B26" s="17" t="s">
        <v>9</v>
      </c>
      <c r="C26" s="19">
        <f t="shared" si="4"/>
        <v>2119.6</v>
      </c>
      <c r="D26" s="43">
        <v>70</v>
      </c>
      <c r="E26" s="44">
        <v>30.28</v>
      </c>
      <c r="F26" s="10">
        <v>0</v>
      </c>
      <c r="G26" s="8"/>
      <c r="H26" s="6"/>
      <c r="I26" s="11">
        <v>0</v>
      </c>
      <c r="J26" s="8"/>
      <c r="K26" s="6"/>
      <c r="L26" s="11">
        <v>0</v>
      </c>
      <c r="M26" s="8"/>
      <c r="N26" s="6"/>
      <c r="O26" s="11">
        <v>0</v>
      </c>
      <c r="P26" s="8"/>
      <c r="Q26" s="7"/>
      <c r="R26" s="9">
        <f t="shared" si="8"/>
        <v>402.5</v>
      </c>
      <c r="S26" s="43">
        <v>70</v>
      </c>
      <c r="T26" s="6">
        <v>5.75</v>
      </c>
      <c r="U26" s="11">
        <v>0</v>
      </c>
      <c r="V26" s="8"/>
      <c r="W26" s="6"/>
      <c r="X26" s="11">
        <v>0</v>
      </c>
      <c r="Y26" s="8"/>
      <c r="Z26" s="6"/>
      <c r="AA26" s="11">
        <v>0</v>
      </c>
      <c r="AB26" s="8"/>
      <c r="AC26" s="6"/>
      <c r="AD26" s="11">
        <v>0</v>
      </c>
      <c r="AE26" s="8"/>
      <c r="AF26" s="7"/>
      <c r="AG26" s="11">
        <v>0</v>
      </c>
      <c r="AH26" s="23"/>
      <c r="AI26" s="157"/>
      <c r="AJ26" s="129"/>
      <c r="AK26" s="71"/>
      <c r="AL26" s="157" t="e">
        <f>AJ26/AK26</f>
        <v>#DIV/0!</v>
      </c>
      <c r="AM26" s="9">
        <v>0</v>
      </c>
      <c r="AN26" s="23"/>
      <c r="AO26" s="157"/>
      <c r="AP26" s="9">
        <v>0</v>
      </c>
      <c r="AQ26" s="23"/>
      <c r="AR26" s="45"/>
      <c r="AS26" s="10">
        <v>426.73</v>
      </c>
      <c r="AT26" s="12">
        <v>14</v>
      </c>
      <c r="AU26" s="7">
        <f t="shared" si="7"/>
        <v>30.480714285714289</v>
      </c>
    </row>
    <row r="27" spans="1:47" x14ac:dyDescent="0.3">
      <c r="A27" s="192"/>
      <c r="B27" s="17" t="s">
        <v>10</v>
      </c>
      <c r="C27" s="19">
        <f t="shared" si="4"/>
        <v>2119.6</v>
      </c>
      <c r="D27" s="43">
        <v>70</v>
      </c>
      <c r="E27" s="44">
        <v>30.28</v>
      </c>
      <c r="F27" s="10">
        <v>0</v>
      </c>
      <c r="G27" s="8"/>
      <c r="H27" s="6"/>
      <c r="I27" s="11">
        <v>0</v>
      </c>
      <c r="J27" s="8"/>
      <c r="K27" s="6"/>
      <c r="L27" s="11">
        <v>0</v>
      </c>
      <c r="M27" s="8"/>
      <c r="N27" s="6"/>
      <c r="O27" s="11">
        <v>0</v>
      </c>
      <c r="P27" s="8"/>
      <c r="Q27" s="7"/>
      <c r="R27" s="9">
        <f t="shared" si="8"/>
        <v>402.5</v>
      </c>
      <c r="S27" s="43">
        <v>70</v>
      </c>
      <c r="T27" s="6">
        <v>5.75</v>
      </c>
      <c r="U27" s="11">
        <v>0</v>
      </c>
      <c r="V27" s="8"/>
      <c r="W27" s="6"/>
      <c r="X27" s="11">
        <v>0</v>
      </c>
      <c r="Y27" s="8"/>
      <c r="Z27" s="6"/>
      <c r="AA27" s="11">
        <v>0</v>
      </c>
      <c r="AB27" s="8"/>
      <c r="AC27" s="6"/>
      <c r="AD27" s="11">
        <v>0</v>
      </c>
      <c r="AE27" s="8"/>
      <c r="AF27" s="7"/>
      <c r="AG27" s="11">
        <v>0</v>
      </c>
      <c r="AH27" s="23"/>
      <c r="AI27" s="157"/>
      <c r="AJ27" s="129"/>
      <c r="AK27" s="71"/>
      <c r="AL27" s="157" t="e">
        <f>AJ27/AK27</f>
        <v>#DIV/0!</v>
      </c>
      <c r="AM27" s="9">
        <v>0</v>
      </c>
      <c r="AN27" s="23"/>
      <c r="AO27" s="157"/>
      <c r="AP27" s="9">
        <v>0</v>
      </c>
      <c r="AQ27" s="23"/>
      <c r="AR27" s="45"/>
      <c r="AS27" s="10">
        <v>426.73</v>
      </c>
      <c r="AT27" s="12">
        <v>14</v>
      </c>
      <c r="AU27" s="7">
        <f t="shared" si="7"/>
        <v>30.480714285714289</v>
      </c>
    </row>
    <row r="28" spans="1:47" x14ac:dyDescent="0.3">
      <c r="A28" s="192"/>
      <c r="B28" s="17" t="s">
        <v>11</v>
      </c>
      <c r="C28" s="19">
        <f t="shared" si="4"/>
        <v>2240.7200000000003</v>
      </c>
      <c r="D28" s="43">
        <v>74</v>
      </c>
      <c r="E28" s="44">
        <v>30.28</v>
      </c>
      <c r="F28" s="10">
        <v>0</v>
      </c>
      <c r="G28" s="8"/>
      <c r="H28" s="6"/>
      <c r="I28" s="11">
        <v>0</v>
      </c>
      <c r="J28" s="8"/>
      <c r="K28" s="6"/>
      <c r="L28" s="11">
        <v>0</v>
      </c>
      <c r="M28" s="8"/>
      <c r="N28" s="6"/>
      <c r="O28" s="11">
        <v>0</v>
      </c>
      <c r="P28" s="8"/>
      <c r="Q28" s="7"/>
      <c r="R28" s="9">
        <f t="shared" si="8"/>
        <v>425.5</v>
      </c>
      <c r="S28" s="43">
        <v>74</v>
      </c>
      <c r="T28" s="6">
        <v>5.75</v>
      </c>
      <c r="U28" s="11">
        <v>0</v>
      </c>
      <c r="V28" s="8"/>
      <c r="W28" s="6"/>
      <c r="X28" s="11">
        <v>0</v>
      </c>
      <c r="Y28" s="8"/>
      <c r="Z28" s="6"/>
      <c r="AA28" s="11">
        <v>0</v>
      </c>
      <c r="AB28" s="8"/>
      <c r="AC28" s="6"/>
      <c r="AD28" s="11">
        <v>0</v>
      </c>
      <c r="AE28" s="8"/>
      <c r="AF28" s="7"/>
      <c r="AG28" s="11">
        <v>0</v>
      </c>
      <c r="AH28" s="23"/>
      <c r="AI28" s="157"/>
      <c r="AJ28" s="129"/>
      <c r="AK28" s="71"/>
      <c r="AL28" s="157" t="e">
        <f t="shared" ref="AL28:AL29" si="9">AJ28/AK28</f>
        <v>#DIV/0!</v>
      </c>
      <c r="AM28" s="9">
        <v>0</v>
      </c>
      <c r="AN28" s="23"/>
      <c r="AO28" s="157"/>
      <c r="AP28" s="9">
        <v>0</v>
      </c>
      <c r="AQ28" s="23"/>
      <c r="AR28" s="45"/>
      <c r="AS28" s="10">
        <v>426.73</v>
      </c>
      <c r="AT28" s="12">
        <v>14</v>
      </c>
      <c r="AU28" s="7">
        <f t="shared" si="7"/>
        <v>30.480714285714289</v>
      </c>
    </row>
    <row r="29" spans="1:47" x14ac:dyDescent="0.3">
      <c r="A29" s="192"/>
      <c r="B29" s="17" t="s">
        <v>12</v>
      </c>
      <c r="C29" s="19">
        <f t="shared" si="4"/>
        <v>2301.2800000000002</v>
      </c>
      <c r="D29" s="43">
        <v>76</v>
      </c>
      <c r="E29" s="44">
        <v>30.28</v>
      </c>
      <c r="F29" s="148">
        <v>0</v>
      </c>
      <c r="G29" s="8"/>
      <c r="H29" s="6"/>
      <c r="I29" s="11">
        <v>0</v>
      </c>
      <c r="J29" s="8"/>
      <c r="K29" s="6"/>
      <c r="L29" s="11">
        <v>0</v>
      </c>
      <c r="M29" s="8"/>
      <c r="N29" s="6"/>
      <c r="O29" s="11">
        <v>0</v>
      </c>
      <c r="P29" s="8"/>
      <c r="Q29" s="7"/>
      <c r="R29" s="9">
        <f t="shared" si="8"/>
        <v>437</v>
      </c>
      <c r="S29" s="43">
        <v>76</v>
      </c>
      <c r="T29" s="6">
        <v>5.75</v>
      </c>
      <c r="U29" s="11">
        <v>0</v>
      </c>
      <c r="V29" s="8"/>
      <c r="W29" s="6"/>
      <c r="X29" s="11">
        <v>0</v>
      </c>
      <c r="Y29" s="8"/>
      <c r="Z29" s="6"/>
      <c r="AA29" s="11">
        <v>0</v>
      </c>
      <c r="AB29" s="8"/>
      <c r="AC29" s="6"/>
      <c r="AD29" s="11">
        <v>0</v>
      </c>
      <c r="AE29" s="8"/>
      <c r="AF29" s="7"/>
      <c r="AG29" s="11">
        <v>0</v>
      </c>
      <c r="AH29" s="23"/>
      <c r="AI29" s="157"/>
      <c r="AJ29" s="158"/>
      <c r="AK29" s="71"/>
      <c r="AL29" s="157" t="e">
        <f t="shared" si="9"/>
        <v>#DIV/0!</v>
      </c>
      <c r="AM29" s="151">
        <v>0</v>
      </c>
      <c r="AN29" s="23"/>
      <c r="AO29" s="157"/>
      <c r="AP29" s="151">
        <v>0</v>
      </c>
      <c r="AQ29" s="23"/>
      <c r="AR29" s="45"/>
      <c r="AS29" s="10">
        <v>426.73</v>
      </c>
      <c r="AT29" s="12">
        <v>14</v>
      </c>
      <c r="AU29" s="7">
        <f t="shared" si="7"/>
        <v>30.480714285714289</v>
      </c>
    </row>
    <row r="30" spans="1:47" s="26" customFormat="1" x14ac:dyDescent="0.3">
      <c r="A30" s="193"/>
      <c r="B30" s="13" t="s">
        <v>67</v>
      </c>
      <c r="C30" s="50">
        <f>SUM(C24:C29)</f>
        <v>13020.4</v>
      </c>
      <c r="D30" s="265" t="s">
        <v>32</v>
      </c>
      <c r="E30" s="249"/>
      <c r="F30" s="51">
        <f>SUM(F24:F29)</f>
        <v>0</v>
      </c>
      <c r="G30" s="249" t="s">
        <v>32</v>
      </c>
      <c r="H30" s="250"/>
      <c r="I30" s="51">
        <f>SUM(I24:I29)</f>
        <v>0</v>
      </c>
      <c r="J30" s="249" t="s">
        <v>32</v>
      </c>
      <c r="K30" s="250"/>
      <c r="L30" s="51">
        <f>SUM(L24:L29)</f>
        <v>0</v>
      </c>
      <c r="M30" s="249" t="s">
        <v>32</v>
      </c>
      <c r="N30" s="250"/>
      <c r="O30" s="51">
        <f>SUM(O24:O29)</f>
        <v>0</v>
      </c>
      <c r="P30" s="249" t="s">
        <v>32</v>
      </c>
      <c r="Q30" s="266"/>
      <c r="R30" s="52">
        <f>SUM(R24:R29)</f>
        <v>2472.5</v>
      </c>
      <c r="S30" s="265" t="s">
        <v>32</v>
      </c>
      <c r="T30" s="265"/>
      <c r="U30" s="53">
        <f>SUM(U24:U29)</f>
        <v>0</v>
      </c>
      <c r="V30" s="265" t="s">
        <v>32</v>
      </c>
      <c r="W30" s="249"/>
      <c r="X30" s="53">
        <f>SUM(X24:X29)</f>
        <v>0</v>
      </c>
      <c r="Y30" s="265" t="s">
        <v>32</v>
      </c>
      <c r="Z30" s="249"/>
      <c r="AA30" s="53">
        <f>SUM(AA24:AA29)</f>
        <v>0</v>
      </c>
      <c r="AB30" s="265" t="s">
        <v>32</v>
      </c>
      <c r="AC30" s="249"/>
      <c r="AD30" s="53">
        <f>SUM(AD24:AD29)</f>
        <v>0</v>
      </c>
      <c r="AE30" s="265" t="s">
        <v>32</v>
      </c>
      <c r="AF30" s="267"/>
      <c r="AG30" s="50">
        <f>SUM(AG24:AG29)</f>
        <v>0</v>
      </c>
      <c r="AH30" s="265" t="s">
        <v>32</v>
      </c>
      <c r="AI30" s="249"/>
      <c r="AJ30" s="50">
        <f>SUM(AJ24:AJ29)</f>
        <v>0</v>
      </c>
      <c r="AK30" s="265" t="s">
        <v>32</v>
      </c>
      <c r="AL30" s="249"/>
      <c r="AM30" s="50">
        <f>SUM(AM24:AM29)</f>
        <v>0</v>
      </c>
      <c r="AN30" s="265" t="s">
        <v>32</v>
      </c>
      <c r="AO30" s="249"/>
      <c r="AP30" s="50">
        <f>SUM(AP24:AP29)</f>
        <v>0</v>
      </c>
      <c r="AQ30" s="265" t="s">
        <v>32</v>
      </c>
      <c r="AR30" s="249"/>
      <c r="AS30" s="56">
        <f>SUM(AS24:AS29)</f>
        <v>2475.54</v>
      </c>
      <c r="AT30" s="265" t="s">
        <v>32</v>
      </c>
      <c r="AU30" s="249"/>
    </row>
    <row r="31" spans="1:47" s="26" customFormat="1" ht="15.75" thickBot="1" x14ac:dyDescent="0.3">
      <c r="B31" s="49" t="s">
        <v>19</v>
      </c>
      <c r="C31" s="57">
        <f>C23+C30</f>
        <v>43209.560000000005</v>
      </c>
      <c r="D31" s="269" t="s">
        <v>32</v>
      </c>
      <c r="E31" s="270"/>
      <c r="F31" s="58">
        <f>F23+F30</f>
        <v>0</v>
      </c>
      <c r="G31" s="269" t="s">
        <v>32</v>
      </c>
      <c r="H31" s="270"/>
      <c r="I31" s="58">
        <f>I23+I30</f>
        <v>0</v>
      </c>
      <c r="J31" s="269" t="s">
        <v>32</v>
      </c>
      <c r="K31" s="270"/>
      <c r="L31" s="58">
        <f>L23+L30</f>
        <v>0</v>
      </c>
      <c r="M31" s="269" t="s">
        <v>32</v>
      </c>
      <c r="N31" s="270"/>
      <c r="O31" s="58">
        <f>O23+O30</f>
        <v>0</v>
      </c>
      <c r="P31" s="269" t="s">
        <v>32</v>
      </c>
      <c r="Q31" s="271"/>
      <c r="R31" s="59">
        <f>R23+R30</f>
        <v>8205.25</v>
      </c>
      <c r="S31" s="269" t="s">
        <v>32</v>
      </c>
      <c r="T31" s="269"/>
      <c r="U31" s="60">
        <f>U23+U30</f>
        <v>0</v>
      </c>
      <c r="V31" s="269" t="s">
        <v>32</v>
      </c>
      <c r="W31" s="270"/>
      <c r="X31" s="60">
        <f>X23+X30</f>
        <v>0</v>
      </c>
      <c r="Y31" s="269" t="s">
        <v>32</v>
      </c>
      <c r="Z31" s="270"/>
      <c r="AA31" s="60">
        <f>AA23+AA30</f>
        <v>0</v>
      </c>
      <c r="AB31" s="269" t="s">
        <v>32</v>
      </c>
      <c r="AC31" s="270"/>
      <c r="AD31" s="60">
        <f>AD23+AD30</f>
        <v>0</v>
      </c>
      <c r="AE31" s="269" t="s">
        <v>32</v>
      </c>
      <c r="AF31" s="271"/>
      <c r="AG31" s="57">
        <f>AG23+AG30</f>
        <v>0</v>
      </c>
      <c r="AH31" s="269" t="s">
        <v>32</v>
      </c>
      <c r="AI31" s="270"/>
      <c r="AJ31" s="57">
        <f>AJ23+AJ30</f>
        <v>455.42999999999995</v>
      </c>
      <c r="AK31" s="269" t="s">
        <v>32</v>
      </c>
      <c r="AL31" s="270"/>
      <c r="AM31" s="57">
        <f>AM23+AM30</f>
        <v>0</v>
      </c>
      <c r="AN31" s="269" t="s">
        <v>32</v>
      </c>
      <c r="AO31" s="270"/>
      <c r="AP31" s="57">
        <f>AP23+AP30</f>
        <v>0</v>
      </c>
      <c r="AQ31" s="269" t="s">
        <v>32</v>
      </c>
      <c r="AR31" s="270"/>
      <c r="AS31" s="61">
        <f>AS23+AS30</f>
        <v>6578.2199999999993</v>
      </c>
      <c r="AT31" s="269" t="s">
        <v>32</v>
      </c>
      <c r="AU31" s="270"/>
    </row>
    <row r="33" spans="42:47" x14ac:dyDescent="0.3">
      <c r="AP33" s="62"/>
      <c r="AQ33" s="62"/>
      <c r="AR33" s="62"/>
      <c r="AS33" s="239" t="s">
        <v>50</v>
      </c>
      <c r="AT33" s="239"/>
      <c r="AU33" s="239"/>
    </row>
    <row r="34" spans="42:47" x14ac:dyDescent="0.3">
      <c r="AP34" s="62"/>
      <c r="AQ34" s="62"/>
      <c r="AR34" s="62"/>
      <c r="AS34" s="239"/>
      <c r="AT34" s="239"/>
      <c r="AU34" s="239"/>
    </row>
    <row r="35" spans="42:47" x14ac:dyDescent="0.3">
      <c r="AP35" s="62"/>
      <c r="AQ35" s="62"/>
      <c r="AR35" s="62"/>
      <c r="AS35" s="239"/>
      <c r="AT35" s="239"/>
      <c r="AU35" s="239"/>
    </row>
    <row r="36" spans="42:47" x14ac:dyDescent="0.3">
      <c r="AP36" s="62"/>
      <c r="AQ36" s="62"/>
      <c r="AR36" s="62"/>
      <c r="AS36" s="239"/>
      <c r="AT36" s="239"/>
      <c r="AU36" s="239"/>
    </row>
    <row r="37" spans="42:47" ht="15" x14ac:dyDescent="0.25">
      <c r="AS37" s="63"/>
      <c r="AT37" s="63"/>
      <c r="AU37" s="63"/>
    </row>
    <row r="38" spans="42:47" ht="15" x14ac:dyDescent="0.25">
      <c r="AS38" s="62"/>
      <c r="AT38" s="62"/>
      <c r="AU38" s="62"/>
    </row>
    <row r="39" spans="42:47" ht="15" x14ac:dyDescent="0.25">
      <c r="AS39" s="62"/>
      <c r="AT39" s="62"/>
      <c r="AU39" s="62"/>
    </row>
    <row r="40" spans="42:47" ht="15" x14ac:dyDescent="0.25">
      <c r="AS40" s="62"/>
      <c r="AT40" s="62"/>
      <c r="AU40" s="62"/>
    </row>
    <row r="41" spans="42:47" ht="15" x14ac:dyDescent="0.25">
      <c r="AS41" s="62"/>
      <c r="AT41" s="62"/>
      <c r="AU41" s="62"/>
    </row>
    <row r="42" spans="42:47" ht="15" x14ac:dyDescent="0.25">
      <c r="AS42" s="62"/>
      <c r="AT42" s="62"/>
      <c r="AU42" s="62"/>
    </row>
  </sheetData>
  <mergeCells count="79">
    <mergeCell ref="AT31:AU31"/>
    <mergeCell ref="AS33:AU36"/>
    <mergeCell ref="AQ30:AR30"/>
    <mergeCell ref="S31:T31"/>
    <mergeCell ref="V31:W31"/>
    <mergeCell ref="Y31:Z31"/>
    <mergeCell ref="AB31:AC31"/>
    <mergeCell ref="AE31:AF31"/>
    <mergeCell ref="AK31:AL31"/>
    <mergeCell ref="AN31:AO31"/>
    <mergeCell ref="AQ31:AR31"/>
    <mergeCell ref="AT30:AU30"/>
    <mergeCell ref="AE30:AF30"/>
    <mergeCell ref="AH31:AI31"/>
    <mergeCell ref="AH30:AI30"/>
    <mergeCell ref="AK30:AL30"/>
    <mergeCell ref="D31:E31"/>
    <mergeCell ref="G31:H31"/>
    <mergeCell ref="J31:K31"/>
    <mergeCell ref="M31:N31"/>
    <mergeCell ref="P31:Q31"/>
    <mergeCell ref="P30:Q30"/>
    <mergeCell ref="S30:T30"/>
    <mergeCell ref="V30:W30"/>
    <mergeCell ref="Y30:Z30"/>
    <mergeCell ref="AB30:AC30"/>
    <mergeCell ref="AN30:AO30"/>
    <mergeCell ref="AH23:AI23"/>
    <mergeCell ref="AK23:AL23"/>
    <mergeCell ref="AN23:AO23"/>
    <mergeCell ref="AQ23:AR23"/>
    <mergeCell ref="AT23:AU23"/>
    <mergeCell ref="A24:A30"/>
    <mergeCell ref="D30:E30"/>
    <mergeCell ref="G30:H30"/>
    <mergeCell ref="J30:K30"/>
    <mergeCell ref="M30:N30"/>
    <mergeCell ref="P23:Q23"/>
    <mergeCell ref="S23:T23"/>
    <mergeCell ref="V23:W23"/>
    <mergeCell ref="Y23:Z23"/>
    <mergeCell ref="AB23:AC23"/>
    <mergeCell ref="AE23:AF23"/>
    <mergeCell ref="A11:A23"/>
    <mergeCell ref="D23:E23"/>
    <mergeCell ref="G23:H23"/>
    <mergeCell ref="J23:K23"/>
    <mergeCell ref="M23:N23"/>
    <mergeCell ref="AP7:AR9"/>
    <mergeCell ref="AS7:AU9"/>
    <mergeCell ref="R8:T8"/>
    <mergeCell ref="U8:AF8"/>
    <mergeCell ref="R9:R10"/>
    <mergeCell ref="S9:S10"/>
    <mergeCell ref="R7:AF7"/>
    <mergeCell ref="AG7:AI9"/>
    <mergeCell ref="AJ7:AL9"/>
    <mergeCell ref="AM7:AO9"/>
    <mergeCell ref="T9:T10"/>
    <mergeCell ref="U9:W9"/>
    <mergeCell ref="X9:Z9"/>
    <mergeCell ref="AA9:AC9"/>
    <mergeCell ref="AD9:AF9"/>
    <mergeCell ref="C1:D1"/>
    <mergeCell ref="E1:G1"/>
    <mergeCell ref="N3:P3"/>
    <mergeCell ref="C5:D5"/>
    <mergeCell ref="E5:G5"/>
    <mergeCell ref="B7:B10"/>
    <mergeCell ref="C7:Q7"/>
    <mergeCell ref="C8:E8"/>
    <mergeCell ref="G8:Q8"/>
    <mergeCell ref="C9:C10"/>
    <mergeCell ref="O9:Q9"/>
    <mergeCell ref="D9:D10"/>
    <mergeCell ref="E9:E10"/>
    <mergeCell ref="F9:H9"/>
    <mergeCell ref="I9:K9"/>
    <mergeCell ref="L9:N9"/>
  </mergeCells>
  <pageMargins left="0.7" right="0.7" top="0.75" bottom="0.75" header="0.3" footer="0.3"/>
  <pageSetup scale="90" orientation="landscape" r:id="rId1"/>
  <headerFooter>
    <oddFooter>&amp;R&amp;P of &amp;N</oddFooter>
  </headerFooter>
  <rowBreaks count="1" manualBreakCount="1">
    <brk id="31" max="16383" man="1"/>
  </rowBreaks>
  <colBreaks count="2" manualBreakCount="2">
    <brk id="17" max="1048575" man="1"/>
    <brk id="3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42"/>
  <sheetViews>
    <sheetView workbookViewId="0">
      <pane xSplit="2" ySplit="10" topLeftCell="S23" activePane="bottomRight" state="frozen"/>
      <selection pane="topRight" activeCell="C1" sqref="C1"/>
      <selection pane="bottomLeft" activeCell="A11" sqref="A11"/>
      <selection pane="bottomRight" activeCell="B1" sqref="B1"/>
    </sheetView>
  </sheetViews>
  <sheetFormatPr defaultRowHeight="14.4" x14ac:dyDescent="0.3"/>
  <cols>
    <col min="1" max="1" width="3.5546875" bestFit="1" customWidth="1"/>
    <col min="2" max="2" width="11.33203125" bestFit="1" customWidth="1"/>
    <col min="3" max="3" width="14.109375" customWidth="1"/>
    <col min="4" max="4" width="8.5546875" customWidth="1"/>
    <col min="5" max="5" width="7.33203125" customWidth="1"/>
    <col min="6" max="6" width="8.88671875" bestFit="1" customWidth="1"/>
    <col min="7" max="7" width="7.88671875" customWidth="1"/>
    <col min="8" max="8" width="6.44140625" customWidth="1"/>
    <col min="9" max="9" width="8.88671875" bestFit="1" customWidth="1"/>
    <col min="10" max="10" width="7.6640625" customWidth="1"/>
    <col min="11" max="11" width="6.5546875" customWidth="1"/>
    <col min="12" max="12" width="8.88671875" bestFit="1" customWidth="1"/>
    <col min="13" max="13" width="7.33203125" customWidth="1"/>
    <col min="14" max="14" width="7" customWidth="1"/>
    <col min="15" max="15" width="8.88671875" bestFit="1" customWidth="1"/>
    <col min="16" max="16" width="8.33203125" customWidth="1"/>
    <col min="17" max="17" width="7.44140625" customWidth="1"/>
    <col min="18" max="18" width="12.44140625" customWidth="1"/>
    <col min="19" max="19" width="8.33203125" customWidth="1"/>
    <col min="20" max="20" width="7" bestFit="1" customWidth="1"/>
    <col min="21" max="21" width="8.88671875" bestFit="1" customWidth="1"/>
    <col min="22" max="22" width="5.5546875" bestFit="1" customWidth="1"/>
    <col min="23" max="23" width="5" bestFit="1" customWidth="1"/>
    <col min="24" max="24" width="8.88671875" bestFit="1" customWidth="1"/>
    <col min="25" max="25" width="5.5546875" bestFit="1" customWidth="1"/>
    <col min="26" max="26" width="5" bestFit="1" customWidth="1"/>
    <col min="27" max="27" width="8.88671875" bestFit="1" customWidth="1"/>
    <col min="28" max="28" width="5.5546875" bestFit="1" customWidth="1"/>
    <col min="29" max="29" width="5" bestFit="1" customWidth="1"/>
    <col min="30" max="30" width="8.88671875" bestFit="1" customWidth="1"/>
    <col min="31" max="31" width="5.5546875" bestFit="1" customWidth="1"/>
    <col min="32" max="32" width="5" bestFit="1" customWidth="1"/>
    <col min="33" max="33" width="12.6640625" customWidth="1"/>
    <col min="34" max="34" width="10.109375" customWidth="1"/>
    <col min="35" max="35" width="9" customWidth="1"/>
    <col min="36" max="36" width="12.6640625" customWidth="1"/>
    <col min="37" max="37" width="11.5546875" customWidth="1"/>
    <col min="38" max="38" width="9" customWidth="1"/>
    <col min="39" max="39" width="12.6640625" customWidth="1"/>
    <col min="40" max="40" width="11.5546875" customWidth="1"/>
    <col min="41" max="41" width="9" customWidth="1"/>
    <col min="42" max="42" width="12.6640625" customWidth="1"/>
    <col min="43" max="43" width="11.5546875" customWidth="1"/>
    <col min="44" max="44" width="9" customWidth="1"/>
    <col min="45" max="45" width="12" customWidth="1"/>
    <col min="46" max="46" width="9.109375" bestFit="1" customWidth="1"/>
    <col min="47" max="47" width="9.109375" customWidth="1"/>
  </cols>
  <sheetData>
    <row r="1" spans="1:49" ht="15" thickBot="1" x14ac:dyDescent="0.35">
      <c r="C1" s="216" t="s">
        <v>20</v>
      </c>
      <c r="D1" s="216"/>
      <c r="E1" s="217" t="s">
        <v>33</v>
      </c>
      <c r="F1" s="217"/>
      <c r="G1" s="217"/>
    </row>
    <row r="2" spans="1:49" x14ac:dyDescent="0.3">
      <c r="C2" s="4" t="s">
        <v>21</v>
      </c>
      <c r="D2" s="4"/>
      <c r="E2" s="4"/>
      <c r="F2" s="4"/>
    </row>
    <row r="3" spans="1:49" ht="15" x14ac:dyDescent="0.25">
      <c r="C3" s="4" t="s">
        <v>22</v>
      </c>
      <c r="D3" s="4"/>
      <c r="E3" s="4"/>
      <c r="F3" s="4"/>
      <c r="N3" s="218"/>
      <c r="O3" s="218"/>
      <c r="P3" s="218"/>
    </row>
    <row r="4" spans="1:49" ht="15" hidden="1" x14ac:dyDescent="0.25"/>
    <row r="5" spans="1:49" ht="15.75" thickBot="1" x14ac:dyDescent="0.3">
      <c r="C5" s="216" t="s">
        <v>23</v>
      </c>
      <c r="D5" s="216"/>
      <c r="E5" s="217" t="s">
        <v>51</v>
      </c>
      <c r="F5" s="217"/>
      <c r="G5" s="217"/>
      <c r="H5" s="5"/>
      <c r="I5" s="5"/>
    </row>
    <row r="6" spans="1:49" ht="15" thickBot="1" x14ac:dyDescent="0.35"/>
    <row r="7" spans="1:49" ht="15" customHeight="1" x14ac:dyDescent="0.3">
      <c r="B7" s="240" t="s">
        <v>0</v>
      </c>
      <c r="C7" s="221" t="s">
        <v>1</v>
      </c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3"/>
      <c r="R7" s="231" t="s">
        <v>27</v>
      </c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3"/>
      <c r="AG7" s="260" t="s">
        <v>45</v>
      </c>
      <c r="AH7" s="208"/>
      <c r="AI7" s="261"/>
      <c r="AJ7" s="260" t="s">
        <v>46</v>
      </c>
      <c r="AK7" s="208"/>
      <c r="AL7" s="261"/>
      <c r="AM7" s="199" t="s">
        <v>37</v>
      </c>
      <c r="AN7" s="200"/>
      <c r="AO7" s="251"/>
      <c r="AP7" s="199" t="s">
        <v>47</v>
      </c>
      <c r="AQ7" s="200"/>
      <c r="AR7" s="251"/>
      <c r="AS7" s="254" t="s">
        <v>52</v>
      </c>
      <c r="AT7" s="208"/>
      <c r="AU7" s="209"/>
    </row>
    <row r="8" spans="1:49" x14ac:dyDescent="0.3">
      <c r="B8" s="181"/>
      <c r="C8" s="241" t="s">
        <v>2</v>
      </c>
      <c r="D8" s="242"/>
      <c r="E8" s="242"/>
      <c r="F8" s="28"/>
      <c r="G8" s="242" t="s">
        <v>3</v>
      </c>
      <c r="H8" s="242"/>
      <c r="I8" s="242"/>
      <c r="J8" s="242"/>
      <c r="K8" s="242"/>
      <c r="L8" s="242"/>
      <c r="M8" s="242"/>
      <c r="N8" s="242"/>
      <c r="O8" s="242"/>
      <c r="P8" s="242"/>
      <c r="Q8" s="243"/>
      <c r="R8" s="257" t="s">
        <v>2</v>
      </c>
      <c r="S8" s="245"/>
      <c r="T8" s="248"/>
      <c r="U8" s="244" t="s">
        <v>3</v>
      </c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6"/>
      <c r="AG8" s="210"/>
      <c r="AH8" s="211"/>
      <c r="AI8" s="262"/>
      <c r="AJ8" s="210"/>
      <c r="AK8" s="211"/>
      <c r="AL8" s="262"/>
      <c r="AM8" s="202"/>
      <c r="AN8" s="203"/>
      <c r="AO8" s="252"/>
      <c r="AP8" s="202"/>
      <c r="AQ8" s="203"/>
      <c r="AR8" s="252"/>
      <c r="AS8" s="255"/>
      <c r="AT8" s="211"/>
      <c r="AU8" s="212"/>
    </row>
    <row r="9" spans="1:49" x14ac:dyDescent="0.3">
      <c r="B9" s="181"/>
      <c r="C9" s="241" t="s">
        <v>28</v>
      </c>
      <c r="D9" s="247" t="s">
        <v>4</v>
      </c>
      <c r="E9" s="242" t="s">
        <v>5</v>
      </c>
      <c r="F9" s="244" t="s">
        <v>6</v>
      </c>
      <c r="G9" s="245"/>
      <c r="H9" s="248"/>
      <c r="I9" s="244" t="s">
        <v>24</v>
      </c>
      <c r="J9" s="245"/>
      <c r="K9" s="248"/>
      <c r="L9" s="244" t="s">
        <v>25</v>
      </c>
      <c r="M9" s="245"/>
      <c r="N9" s="248"/>
      <c r="O9" s="244" t="s">
        <v>26</v>
      </c>
      <c r="P9" s="245"/>
      <c r="Q9" s="246"/>
      <c r="R9" s="258" t="s">
        <v>28</v>
      </c>
      <c r="S9" s="259" t="s">
        <v>29</v>
      </c>
      <c r="T9" s="264" t="s">
        <v>5</v>
      </c>
      <c r="U9" s="244" t="s">
        <v>6</v>
      </c>
      <c r="V9" s="245"/>
      <c r="W9" s="248"/>
      <c r="X9" s="244" t="s">
        <v>24</v>
      </c>
      <c r="Y9" s="245"/>
      <c r="Z9" s="248"/>
      <c r="AA9" s="244" t="s">
        <v>25</v>
      </c>
      <c r="AB9" s="245"/>
      <c r="AC9" s="248"/>
      <c r="AD9" s="244" t="s">
        <v>26</v>
      </c>
      <c r="AE9" s="245"/>
      <c r="AF9" s="246"/>
      <c r="AG9" s="213"/>
      <c r="AH9" s="214"/>
      <c r="AI9" s="263"/>
      <c r="AJ9" s="213"/>
      <c r="AK9" s="214"/>
      <c r="AL9" s="263"/>
      <c r="AM9" s="205"/>
      <c r="AN9" s="206"/>
      <c r="AO9" s="253"/>
      <c r="AP9" s="205"/>
      <c r="AQ9" s="206"/>
      <c r="AR9" s="253"/>
      <c r="AS9" s="256"/>
      <c r="AT9" s="214"/>
      <c r="AU9" s="215"/>
    </row>
    <row r="10" spans="1:49" ht="27" customHeight="1" x14ac:dyDescent="0.3">
      <c r="B10" s="181"/>
      <c r="C10" s="241"/>
      <c r="D10" s="229"/>
      <c r="E10" s="242"/>
      <c r="F10" s="28" t="s">
        <v>28</v>
      </c>
      <c r="G10" s="29" t="s">
        <v>4</v>
      </c>
      <c r="H10" s="30" t="s">
        <v>5</v>
      </c>
      <c r="I10" s="28" t="s">
        <v>28</v>
      </c>
      <c r="J10" s="29" t="s">
        <v>4</v>
      </c>
      <c r="K10" s="30" t="s">
        <v>5</v>
      </c>
      <c r="L10" s="28" t="s">
        <v>28</v>
      </c>
      <c r="M10" s="29" t="s">
        <v>4</v>
      </c>
      <c r="N10" s="30" t="s">
        <v>5</v>
      </c>
      <c r="O10" s="28" t="s">
        <v>28</v>
      </c>
      <c r="P10" s="29" t="s">
        <v>4</v>
      </c>
      <c r="Q10" s="31" t="s">
        <v>5</v>
      </c>
      <c r="R10" s="235"/>
      <c r="S10" s="237"/>
      <c r="T10" s="190"/>
      <c r="U10" s="32" t="s">
        <v>28</v>
      </c>
      <c r="V10" s="33" t="s">
        <v>29</v>
      </c>
      <c r="W10" s="34" t="s">
        <v>5</v>
      </c>
      <c r="X10" s="32" t="s">
        <v>28</v>
      </c>
      <c r="Y10" s="33" t="s">
        <v>29</v>
      </c>
      <c r="Z10" s="34" t="s">
        <v>5</v>
      </c>
      <c r="AA10" s="32" t="s">
        <v>28</v>
      </c>
      <c r="AB10" s="33" t="s">
        <v>29</v>
      </c>
      <c r="AC10" s="34" t="s">
        <v>5</v>
      </c>
      <c r="AD10" s="32" t="s">
        <v>28</v>
      </c>
      <c r="AE10" s="33" t="s">
        <v>29</v>
      </c>
      <c r="AF10" s="35" t="s">
        <v>5</v>
      </c>
      <c r="AG10" s="36" t="s">
        <v>28</v>
      </c>
      <c r="AH10" s="37" t="s">
        <v>30</v>
      </c>
      <c r="AI10" s="38" t="s">
        <v>5</v>
      </c>
      <c r="AJ10" s="36" t="s">
        <v>28</v>
      </c>
      <c r="AK10" s="37" t="s">
        <v>30</v>
      </c>
      <c r="AL10" s="38" t="s">
        <v>5</v>
      </c>
      <c r="AM10" s="36" t="s">
        <v>28</v>
      </c>
      <c r="AN10" s="37" t="s">
        <v>30</v>
      </c>
      <c r="AO10" s="38" t="s">
        <v>5</v>
      </c>
      <c r="AP10" s="36" t="s">
        <v>28</v>
      </c>
      <c r="AQ10" s="37" t="s">
        <v>30</v>
      </c>
      <c r="AR10" s="38" t="s">
        <v>5</v>
      </c>
      <c r="AS10" s="39" t="s">
        <v>28</v>
      </c>
      <c r="AT10" s="40" t="s">
        <v>31</v>
      </c>
      <c r="AU10" s="41" t="s">
        <v>49</v>
      </c>
    </row>
    <row r="11" spans="1:49" ht="15" customHeight="1" x14ac:dyDescent="0.3">
      <c r="A11" s="191">
        <v>2017</v>
      </c>
      <c r="B11" s="42" t="s">
        <v>7</v>
      </c>
      <c r="C11" s="19">
        <f t="shared" ref="C11:C16" si="0">D11*E11</f>
        <v>65641.919999999998</v>
      </c>
      <c r="D11" s="43">
        <v>10832</v>
      </c>
      <c r="E11" s="6">
        <v>6.06</v>
      </c>
      <c r="F11" s="11">
        <v>0</v>
      </c>
      <c r="G11" s="8"/>
      <c r="H11" s="6"/>
      <c r="I11" s="11">
        <v>0</v>
      </c>
      <c r="J11" s="8"/>
      <c r="K11" s="6"/>
      <c r="L11" s="11">
        <v>0</v>
      </c>
      <c r="M11" s="8"/>
      <c r="N11" s="6"/>
      <c r="O11" s="11">
        <v>0</v>
      </c>
      <c r="P11" s="8"/>
      <c r="Q11" s="7"/>
      <c r="R11" s="9">
        <f t="shared" ref="R11:R16" si="1">S11*T11</f>
        <v>52739</v>
      </c>
      <c r="S11" s="64">
        <v>9172</v>
      </c>
      <c r="T11" s="6">
        <v>5.75</v>
      </c>
      <c r="U11" s="11">
        <v>0</v>
      </c>
      <c r="V11" s="8"/>
      <c r="W11" s="6"/>
      <c r="X11" s="11">
        <v>0</v>
      </c>
      <c r="Y11" s="8"/>
      <c r="Z11" s="6"/>
      <c r="AA11" s="11">
        <v>0</v>
      </c>
      <c r="AB11" s="8"/>
      <c r="AC11" s="6"/>
      <c r="AD11" s="11">
        <v>0</v>
      </c>
      <c r="AE11" s="8"/>
      <c r="AF11" s="7"/>
      <c r="AG11" s="27">
        <v>1865.9300000000003</v>
      </c>
      <c r="AH11" s="23">
        <v>250364</v>
      </c>
      <c r="AI11" s="86">
        <f t="shared" ref="AI11:AI16" si="2">AG11/AH11</f>
        <v>7.4528686232844992E-3</v>
      </c>
      <c r="AJ11" s="153">
        <v>1223.8813560000006</v>
      </c>
      <c r="AK11" s="23">
        <v>1268510</v>
      </c>
      <c r="AL11" s="86">
        <f t="shared" ref="AL11:AL16" si="3">AJ11/AK11</f>
        <v>9.6481805898258628E-4</v>
      </c>
      <c r="AM11" s="149">
        <v>0</v>
      </c>
      <c r="AN11" s="8"/>
      <c r="AO11" s="11"/>
      <c r="AP11" s="149">
        <v>0</v>
      </c>
      <c r="AQ11" s="8"/>
      <c r="AR11" s="6"/>
      <c r="AS11" s="10">
        <v>223.74</v>
      </c>
      <c r="AT11" s="12">
        <v>99</v>
      </c>
      <c r="AU11" s="7">
        <f t="shared" ref="AU11:AU16" si="4">AS11/AT11</f>
        <v>2.2600000000000002</v>
      </c>
      <c r="AV11" s="67"/>
      <c r="AW11" s="67"/>
    </row>
    <row r="12" spans="1:49" x14ac:dyDescent="0.3">
      <c r="A12" s="192"/>
      <c r="B12" s="17" t="s">
        <v>8</v>
      </c>
      <c r="C12" s="19">
        <f t="shared" si="0"/>
        <v>65587.37999999999</v>
      </c>
      <c r="D12" s="43">
        <v>10823</v>
      </c>
      <c r="E12" s="6">
        <v>6.06</v>
      </c>
      <c r="F12" s="11">
        <v>0</v>
      </c>
      <c r="G12" s="8"/>
      <c r="H12" s="6"/>
      <c r="I12" s="11">
        <v>0</v>
      </c>
      <c r="J12" s="8"/>
      <c r="K12" s="6"/>
      <c r="L12" s="11">
        <v>0</v>
      </c>
      <c r="M12" s="8"/>
      <c r="N12" s="6"/>
      <c r="O12" s="11">
        <v>0</v>
      </c>
      <c r="P12" s="8"/>
      <c r="Q12" s="7"/>
      <c r="R12" s="9">
        <f t="shared" si="1"/>
        <v>52744.75</v>
      </c>
      <c r="S12" s="64">
        <v>9173</v>
      </c>
      <c r="T12" s="6">
        <v>5.75</v>
      </c>
      <c r="U12" s="11">
        <v>0</v>
      </c>
      <c r="V12" s="8"/>
      <c r="W12" s="6"/>
      <c r="X12" s="11">
        <v>0</v>
      </c>
      <c r="Y12" s="8"/>
      <c r="Z12" s="6"/>
      <c r="AA12" s="11">
        <v>0</v>
      </c>
      <c r="AB12" s="8"/>
      <c r="AC12" s="6"/>
      <c r="AD12" s="11">
        <v>0</v>
      </c>
      <c r="AE12" s="8"/>
      <c r="AF12" s="7"/>
      <c r="AG12" s="27">
        <v>1913.1099999999994</v>
      </c>
      <c r="AH12" s="23">
        <v>256697</v>
      </c>
      <c r="AI12" s="86">
        <f t="shared" si="2"/>
        <v>7.4527945398660655E-3</v>
      </c>
      <c r="AJ12" s="19">
        <v>874.6</v>
      </c>
      <c r="AK12" s="23">
        <v>1253017</v>
      </c>
      <c r="AL12" s="86">
        <f t="shared" si="3"/>
        <v>6.9799531849927023E-4</v>
      </c>
      <c r="AM12" s="9">
        <v>0</v>
      </c>
      <c r="AN12" s="8"/>
      <c r="AO12" s="11"/>
      <c r="AP12" s="9">
        <v>0</v>
      </c>
      <c r="AQ12" s="8"/>
      <c r="AR12" s="6"/>
      <c r="AS12" s="10">
        <v>223.74</v>
      </c>
      <c r="AT12" s="12">
        <v>99</v>
      </c>
      <c r="AU12" s="7">
        <f t="shared" si="4"/>
        <v>2.2600000000000002</v>
      </c>
      <c r="AV12" s="67"/>
      <c r="AW12" s="67"/>
    </row>
    <row r="13" spans="1:49" x14ac:dyDescent="0.3">
      <c r="A13" s="192"/>
      <c r="B13" s="17" t="s">
        <v>9</v>
      </c>
      <c r="C13" s="19">
        <f t="shared" si="0"/>
        <v>64817.759999999995</v>
      </c>
      <c r="D13" s="43">
        <v>10696</v>
      </c>
      <c r="E13" s="6">
        <v>6.06</v>
      </c>
      <c r="F13" s="11">
        <v>0</v>
      </c>
      <c r="G13" s="8"/>
      <c r="H13" s="6"/>
      <c r="I13" s="11">
        <v>0</v>
      </c>
      <c r="J13" s="8"/>
      <c r="K13" s="6"/>
      <c r="L13" s="11">
        <v>0</v>
      </c>
      <c r="M13" s="8"/>
      <c r="N13" s="6"/>
      <c r="O13" s="11">
        <v>0</v>
      </c>
      <c r="P13" s="8"/>
      <c r="Q13" s="7"/>
      <c r="R13" s="9">
        <f t="shared" si="1"/>
        <v>52388.25</v>
      </c>
      <c r="S13" s="64">
        <v>9111</v>
      </c>
      <c r="T13" s="6">
        <v>5.75</v>
      </c>
      <c r="U13" s="11">
        <v>0</v>
      </c>
      <c r="V13" s="8"/>
      <c r="W13" s="6"/>
      <c r="X13" s="11">
        <v>0</v>
      </c>
      <c r="Y13" s="8"/>
      <c r="Z13" s="6"/>
      <c r="AA13" s="11">
        <v>0</v>
      </c>
      <c r="AB13" s="8"/>
      <c r="AC13" s="6"/>
      <c r="AD13" s="11">
        <v>0</v>
      </c>
      <c r="AE13" s="8"/>
      <c r="AF13" s="7"/>
      <c r="AG13" s="27">
        <v>1788.3399999999997</v>
      </c>
      <c r="AH13" s="23">
        <v>239956</v>
      </c>
      <c r="AI13" s="86">
        <f t="shared" si="2"/>
        <v>7.4527830102185388E-3</v>
      </c>
      <c r="AJ13" s="19">
        <v>819.06999999999994</v>
      </c>
      <c r="AK13" s="23">
        <v>1173418</v>
      </c>
      <c r="AL13" s="86">
        <f t="shared" si="3"/>
        <v>6.9802065419143045E-4</v>
      </c>
      <c r="AM13" s="9">
        <v>0</v>
      </c>
      <c r="AN13" s="8"/>
      <c r="AO13" s="11"/>
      <c r="AP13" s="9">
        <v>0</v>
      </c>
      <c r="AQ13" s="8"/>
      <c r="AR13" s="6"/>
      <c r="AS13" s="10">
        <v>225.63</v>
      </c>
      <c r="AT13" s="12">
        <v>99</v>
      </c>
      <c r="AU13" s="7">
        <f t="shared" si="4"/>
        <v>2.2790909090909088</v>
      </c>
      <c r="AV13" s="67"/>
      <c r="AW13" s="67"/>
    </row>
    <row r="14" spans="1:49" x14ac:dyDescent="0.3">
      <c r="A14" s="192"/>
      <c r="B14" s="17" t="s">
        <v>10</v>
      </c>
      <c r="C14" s="19">
        <f t="shared" si="0"/>
        <v>65084.399999999994</v>
      </c>
      <c r="D14" s="43">
        <v>10740</v>
      </c>
      <c r="E14" s="6">
        <v>6.06</v>
      </c>
      <c r="F14" s="11">
        <v>0</v>
      </c>
      <c r="G14" s="8"/>
      <c r="H14" s="6"/>
      <c r="I14" s="11">
        <v>0</v>
      </c>
      <c r="J14" s="8"/>
      <c r="K14" s="6"/>
      <c r="L14" s="11">
        <v>0</v>
      </c>
      <c r="M14" s="8"/>
      <c r="N14" s="6"/>
      <c r="O14" s="11">
        <v>0</v>
      </c>
      <c r="P14" s="8"/>
      <c r="Q14" s="7"/>
      <c r="R14" s="9">
        <f t="shared" si="1"/>
        <v>52405.5</v>
      </c>
      <c r="S14" s="64">
        <v>9114</v>
      </c>
      <c r="T14" s="6">
        <v>5.75</v>
      </c>
      <c r="U14" s="11">
        <v>0</v>
      </c>
      <c r="V14" s="8"/>
      <c r="W14" s="6"/>
      <c r="X14" s="11">
        <v>0</v>
      </c>
      <c r="Y14" s="8"/>
      <c r="Z14" s="6"/>
      <c r="AA14" s="11">
        <v>0</v>
      </c>
      <c r="AB14" s="8"/>
      <c r="AC14" s="6"/>
      <c r="AD14" s="11">
        <v>0</v>
      </c>
      <c r="AE14" s="8"/>
      <c r="AF14" s="7"/>
      <c r="AG14" s="27">
        <v>2005.03</v>
      </c>
      <c r="AH14" s="23">
        <v>269029</v>
      </c>
      <c r="AI14" s="86">
        <f t="shared" si="2"/>
        <v>7.4528396566912857E-3</v>
      </c>
      <c r="AJ14" s="19">
        <v>910.18999999999994</v>
      </c>
      <c r="AK14" s="23">
        <v>1303998</v>
      </c>
      <c r="AL14" s="86">
        <f t="shared" si="3"/>
        <v>6.9799953680910545E-4</v>
      </c>
      <c r="AM14" s="9">
        <v>0</v>
      </c>
      <c r="AN14" s="8"/>
      <c r="AO14" s="11"/>
      <c r="AP14" s="9">
        <v>0</v>
      </c>
      <c r="AQ14" s="8"/>
      <c r="AR14" s="6"/>
      <c r="AS14" s="10">
        <v>225.63</v>
      </c>
      <c r="AT14" s="12">
        <v>99</v>
      </c>
      <c r="AU14" s="7">
        <f t="shared" si="4"/>
        <v>2.2790909090909088</v>
      </c>
      <c r="AV14" s="67"/>
      <c r="AW14" s="67"/>
    </row>
    <row r="15" spans="1:49" x14ac:dyDescent="0.3">
      <c r="A15" s="192"/>
      <c r="B15" s="17" t="s">
        <v>11</v>
      </c>
      <c r="C15" s="19">
        <f t="shared" si="0"/>
        <v>64205.7</v>
      </c>
      <c r="D15" s="43">
        <v>10595</v>
      </c>
      <c r="E15" s="6">
        <v>6.06</v>
      </c>
      <c r="F15" s="11">
        <v>0</v>
      </c>
      <c r="G15" s="8"/>
      <c r="H15" s="6"/>
      <c r="I15" s="11">
        <v>0</v>
      </c>
      <c r="J15" s="8"/>
      <c r="K15" s="6"/>
      <c r="L15" s="11">
        <v>0</v>
      </c>
      <c r="M15" s="8"/>
      <c r="N15" s="6"/>
      <c r="O15" s="11">
        <v>0</v>
      </c>
      <c r="P15" s="8"/>
      <c r="Q15" s="7"/>
      <c r="R15" s="9">
        <f t="shared" si="1"/>
        <v>51761.5</v>
      </c>
      <c r="S15" s="64">
        <v>9002</v>
      </c>
      <c r="T15" s="6">
        <v>5.75</v>
      </c>
      <c r="U15" s="11">
        <v>0</v>
      </c>
      <c r="V15" s="8"/>
      <c r="W15" s="6"/>
      <c r="X15" s="11">
        <v>0</v>
      </c>
      <c r="Y15" s="8"/>
      <c r="Z15" s="6"/>
      <c r="AA15" s="11">
        <v>0</v>
      </c>
      <c r="AB15" s="8"/>
      <c r="AC15" s="6"/>
      <c r="AD15" s="11">
        <v>0</v>
      </c>
      <c r="AE15" s="8"/>
      <c r="AF15" s="7"/>
      <c r="AG15" s="27">
        <v>1873.4899999999998</v>
      </c>
      <c r="AH15" s="23">
        <v>251379</v>
      </c>
      <c r="AI15" s="86">
        <f t="shared" si="2"/>
        <v>7.4528500789644309E-3</v>
      </c>
      <c r="AJ15" s="19">
        <v>859.35</v>
      </c>
      <c r="AK15" s="23">
        <v>1231177</v>
      </c>
      <c r="AL15" s="86">
        <f t="shared" si="3"/>
        <v>6.9799062198205462E-4</v>
      </c>
      <c r="AM15" s="9">
        <v>0</v>
      </c>
      <c r="AN15" s="8"/>
      <c r="AO15" s="11"/>
      <c r="AP15" s="9">
        <v>0</v>
      </c>
      <c r="AQ15" s="8"/>
      <c r="AR15" s="6"/>
      <c r="AS15" s="10">
        <v>225.63</v>
      </c>
      <c r="AT15" s="12">
        <v>99</v>
      </c>
      <c r="AU15" s="7">
        <f t="shared" si="4"/>
        <v>2.2790909090909088</v>
      </c>
    </row>
    <row r="16" spans="1:49" x14ac:dyDescent="0.3">
      <c r="A16" s="192"/>
      <c r="B16" s="17" t="s">
        <v>12</v>
      </c>
      <c r="C16" s="19">
        <f t="shared" si="0"/>
        <v>63629.999999999993</v>
      </c>
      <c r="D16" s="43">
        <v>10500</v>
      </c>
      <c r="E16" s="6">
        <v>6.06</v>
      </c>
      <c r="F16" s="11">
        <v>0</v>
      </c>
      <c r="G16" s="8"/>
      <c r="H16" s="6"/>
      <c r="I16" s="11">
        <v>0</v>
      </c>
      <c r="J16" s="8"/>
      <c r="K16" s="6"/>
      <c r="L16" s="11">
        <v>0</v>
      </c>
      <c r="M16" s="8"/>
      <c r="N16" s="6"/>
      <c r="O16" s="11">
        <v>0</v>
      </c>
      <c r="P16" s="8"/>
      <c r="Q16" s="7"/>
      <c r="R16" s="9">
        <f t="shared" si="1"/>
        <v>51479.75</v>
      </c>
      <c r="S16" s="64">
        <v>8953</v>
      </c>
      <c r="T16" s="6">
        <v>5.75</v>
      </c>
      <c r="U16" s="11">
        <v>0</v>
      </c>
      <c r="V16" s="8"/>
      <c r="W16" s="6"/>
      <c r="X16" s="11">
        <v>0</v>
      </c>
      <c r="Y16" s="8"/>
      <c r="Z16" s="6"/>
      <c r="AA16" s="11">
        <v>0</v>
      </c>
      <c r="AB16" s="8"/>
      <c r="AC16" s="6"/>
      <c r="AD16" s="11">
        <v>0</v>
      </c>
      <c r="AE16" s="8"/>
      <c r="AF16" s="7"/>
      <c r="AG16" s="27">
        <v>1801.8399999999997</v>
      </c>
      <c r="AH16" s="23">
        <v>241768</v>
      </c>
      <c r="AI16" s="86">
        <f t="shared" si="2"/>
        <v>7.4527646338638683E-3</v>
      </c>
      <c r="AJ16" s="19">
        <v>842.87999999999988</v>
      </c>
      <c r="AK16" s="23">
        <v>1207546</v>
      </c>
      <c r="AL16" s="86">
        <f t="shared" si="3"/>
        <v>6.980106761978425E-4</v>
      </c>
      <c r="AM16" s="9">
        <v>0</v>
      </c>
      <c r="AN16" s="8"/>
      <c r="AO16" s="11"/>
      <c r="AP16" s="9">
        <v>0</v>
      </c>
      <c r="AQ16" s="8"/>
      <c r="AR16" s="6"/>
      <c r="AS16" s="10">
        <v>224.37</v>
      </c>
      <c r="AT16" s="12">
        <v>99</v>
      </c>
      <c r="AU16" s="7">
        <f t="shared" si="4"/>
        <v>2.2663636363636366</v>
      </c>
    </row>
    <row r="17" spans="1:49" x14ac:dyDescent="0.3">
      <c r="A17" s="192"/>
      <c r="B17" s="17" t="s">
        <v>13</v>
      </c>
      <c r="C17" s="19">
        <f t="shared" ref="C17:C22" si="5">D17*E17</f>
        <v>63163.38</v>
      </c>
      <c r="D17" s="68">
        <v>10423</v>
      </c>
      <c r="E17" s="6">
        <v>6.06</v>
      </c>
      <c r="F17" s="11">
        <v>0</v>
      </c>
      <c r="G17" s="8"/>
      <c r="H17" s="6"/>
      <c r="I17" s="11">
        <v>0</v>
      </c>
      <c r="J17" s="8"/>
      <c r="K17" s="6"/>
      <c r="L17" s="11">
        <v>0</v>
      </c>
      <c r="M17" s="8"/>
      <c r="N17" s="6"/>
      <c r="O17" s="11">
        <v>0</v>
      </c>
      <c r="P17" s="8"/>
      <c r="Q17" s="7"/>
      <c r="R17" s="9">
        <f t="shared" ref="R17:R22" si="6">S17*T17</f>
        <v>51071.5</v>
      </c>
      <c r="S17" s="68">
        <v>8882</v>
      </c>
      <c r="T17" s="6">
        <v>5.75</v>
      </c>
      <c r="U17" s="11">
        <v>0</v>
      </c>
      <c r="V17" s="8"/>
      <c r="W17" s="6"/>
      <c r="X17" s="11">
        <v>0</v>
      </c>
      <c r="Y17" s="8"/>
      <c r="Z17" s="6"/>
      <c r="AA17" s="11">
        <v>0</v>
      </c>
      <c r="AB17" s="8"/>
      <c r="AC17" s="6"/>
      <c r="AD17" s="11">
        <v>0</v>
      </c>
      <c r="AE17" s="8"/>
      <c r="AF17" s="7"/>
      <c r="AG17" s="27">
        <v>1738.03</v>
      </c>
      <c r="AH17" s="23">
        <v>233208</v>
      </c>
      <c r="AI17" s="86">
        <f t="shared" ref="AI17:AI22" si="7">AG17/AH17</f>
        <v>7.4527031662721685E-3</v>
      </c>
      <c r="AJ17" s="129">
        <v>305.7</v>
      </c>
      <c r="AK17" s="71">
        <v>437961</v>
      </c>
      <c r="AL17">
        <f t="shared" ref="AL17:AL18" si="8">AJ17/AK17</f>
        <v>6.9800735681944275E-4</v>
      </c>
      <c r="AM17" s="9">
        <v>0</v>
      </c>
      <c r="AN17" s="8"/>
      <c r="AO17" s="11"/>
      <c r="AP17" s="9">
        <v>0</v>
      </c>
      <c r="AQ17" s="8"/>
      <c r="AR17" s="6"/>
      <c r="AS17" s="10">
        <v>224.37</v>
      </c>
      <c r="AT17" s="12">
        <v>99</v>
      </c>
      <c r="AU17" s="7">
        <f t="shared" ref="AU17:AU22" si="9">AS17/AT17</f>
        <v>2.2663636363636366</v>
      </c>
      <c r="AV17" s="67"/>
      <c r="AW17" s="67"/>
    </row>
    <row r="18" spans="1:49" x14ac:dyDescent="0.3">
      <c r="A18" s="192"/>
      <c r="B18" s="17" t="s">
        <v>14</v>
      </c>
      <c r="C18" s="19">
        <f t="shared" si="5"/>
        <v>62018.039999999994</v>
      </c>
      <c r="D18" s="48">
        <v>10234</v>
      </c>
      <c r="E18" s="6">
        <v>6.06</v>
      </c>
      <c r="F18" s="11">
        <v>0</v>
      </c>
      <c r="G18" s="8"/>
      <c r="H18" s="6"/>
      <c r="I18" s="11">
        <v>0</v>
      </c>
      <c r="J18" s="8"/>
      <c r="K18" s="6"/>
      <c r="L18" s="11">
        <v>0</v>
      </c>
      <c r="M18" s="8"/>
      <c r="N18" s="6"/>
      <c r="O18" s="11">
        <v>0</v>
      </c>
      <c r="P18" s="8"/>
      <c r="Q18" s="7"/>
      <c r="R18" s="9">
        <f t="shared" si="6"/>
        <v>50053.75</v>
      </c>
      <c r="S18" s="48">
        <v>8705</v>
      </c>
      <c r="T18" s="6">
        <v>5.75</v>
      </c>
      <c r="U18" s="11">
        <v>0</v>
      </c>
      <c r="V18" s="8"/>
      <c r="W18" s="6"/>
      <c r="X18" s="11">
        <v>0</v>
      </c>
      <c r="Y18" s="8"/>
      <c r="Z18" s="6"/>
      <c r="AA18" s="11">
        <v>0</v>
      </c>
      <c r="AB18" s="8"/>
      <c r="AC18" s="6"/>
      <c r="AD18" s="11">
        <v>0</v>
      </c>
      <c r="AE18" s="8"/>
      <c r="AF18" s="7"/>
      <c r="AG18" s="27">
        <v>1729.29</v>
      </c>
      <c r="AH18" s="23">
        <v>232033</v>
      </c>
      <c r="AI18" s="86">
        <f t="shared" si="7"/>
        <v>7.452776113742442E-3</v>
      </c>
      <c r="AJ18" s="129">
        <v>2.13</v>
      </c>
      <c r="AK18" s="71">
        <v>3047</v>
      </c>
      <c r="AL18" s="67">
        <f t="shared" si="8"/>
        <v>6.9904824417459793E-4</v>
      </c>
      <c r="AM18" s="9">
        <v>0</v>
      </c>
      <c r="AN18" s="8"/>
      <c r="AO18" s="11"/>
      <c r="AP18" s="9">
        <v>0</v>
      </c>
      <c r="AQ18" s="8"/>
      <c r="AR18" s="6"/>
      <c r="AS18" s="10">
        <v>224.37</v>
      </c>
      <c r="AT18" s="12">
        <v>99</v>
      </c>
      <c r="AU18" s="7">
        <f t="shared" si="9"/>
        <v>2.2663636363636366</v>
      </c>
      <c r="AV18" s="67"/>
      <c r="AW18" s="67"/>
    </row>
    <row r="19" spans="1:49" x14ac:dyDescent="0.3">
      <c r="A19" s="192"/>
      <c r="B19" s="17" t="s">
        <v>15</v>
      </c>
      <c r="C19" s="19">
        <f t="shared" si="5"/>
        <v>61109.039999999994</v>
      </c>
      <c r="D19" s="48">
        <v>10084</v>
      </c>
      <c r="E19" s="6">
        <v>6.06</v>
      </c>
      <c r="F19" s="11">
        <v>0</v>
      </c>
      <c r="G19" s="8"/>
      <c r="H19" s="6"/>
      <c r="I19" s="11">
        <v>0</v>
      </c>
      <c r="J19" s="8"/>
      <c r="K19" s="6"/>
      <c r="L19" s="11">
        <v>0</v>
      </c>
      <c r="M19" s="8"/>
      <c r="N19" s="6"/>
      <c r="O19" s="11">
        <v>0</v>
      </c>
      <c r="P19" s="8"/>
      <c r="Q19" s="7"/>
      <c r="R19" s="9">
        <f t="shared" si="6"/>
        <v>49415.5</v>
      </c>
      <c r="S19" s="48">
        <v>8594</v>
      </c>
      <c r="T19" s="6">
        <v>5.75</v>
      </c>
      <c r="U19" s="11">
        <v>0</v>
      </c>
      <c r="V19" s="8"/>
      <c r="W19" s="6"/>
      <c r="X19" s="11">
        <v>0</v>
      </c>
      <c r="Y19" s="8"/>
      <c r="Z19" s="6"/>
      <c r="AA19" s="11">
        <v>0</v>
      </c>
      <c r="AB19" s="8"/>
      <c r="AC19" s="6"/>
      <c r="AD19" s="11">
        <v>0</v>
      </c>
      <c r="AE19" s="8"/>
      <c r="AF19" s="7"/>
      <c r="AG19" s="27">
        <v>1682.5800000000002</v>
      </c>
      <c r="AH19" s="170">
        <v>225764</v>
      </c>
      <c r="AI19" s="86">
        <f t="shared" si="7"/>
        <v>7.4528268457327131E-3</v>
      </c>
      <c r="AJ19" s="129">
        <v>0</v>
      </c>
      <c r="AK19" s="71">
        <v>0</v>
      </c>
      <c r="AL19" s="91">
        <f>IF(ISERROR(AJ19/AK19),0,AJ19/AK19)</f>
        <v>0</v>
      </c>
      <c r="AM19" s="9">
        <v>0</v>
      </c>
      <c r="AN19" s="8"/>
      <c r="AO19" s="11"/>
      <c r="AP19" s="9">
        <v>0</v>
      </c>
      <c r="AQ19" s="8"/>
      <c r="AR19" s="6"/>
      <c r="AS19" s="10">
        <v>224.37</v>
      </c>
      <c r="AT19" s="12">
        <v>99</v>
      </c>
      <c r="AU19" s="7">
        <f t="shared" si="9"/>
        <v>2.2663636363636366</v>
      </c>
      <c r="AV19" s="67"/>
      <c r="AW19" s="67"/>
    </row>
    <row r="20" spans="1:49" x14ac:dyDescent="0.3">
      <c r="A20" s="192"/>
      <c r="B20" s="17" t="s">
        <v>16</v>
      </c>
      <c r="C20" s="19">
        <f t="shared" si="5"/>
        <v>60472.74</v>
      </c>
      <c r="D20" s="48">
        <v>9979</v>
      </c>
      <c r="E20" s="6">
        <v>6.06</v>
      </c>
      <c r="F20" s="11">
        <v>0</v>
      </c>
      <c r="G20" s="8"/>
      <c r="H20" s="6"/>
      <c r="I20" s="11">
        <v>0</v>
      </c>
      <c r="J20" s="8"/>
      <c r="K20" s="6"/>
      <c r="L20" s="11">
        <v>0</v>
      </c>
      <c r="M20" s="8"/>
      <c r="N20" s="6"/>
      <c r="O20" s="11">
        <v>0</v>
      </c>
      <c r="P20" s="8"/>
      <c r="Q20" s="7"/>
      <c r="R20" s="9">
        <f t="shared" si="6"/>
        <v>48880.75</v>
      </c>
      <c r="S20" s="48">
        <v>8501</v>
      </c>
      <c r="T20" s="6">
        <v>5.75</v>
      </c>
      <c r="U20" s="11">
        <v>0</v>
      </c>
      <c r="V20" s="8"/>
      <c r="W20" s="6"/>
      <c r="X20" s="11">
        <v>0</v>
      </c>
      <c r="Y20" s="8"/>
      <c r="Z20" s="6"/>
      <c r="AA20" s="11">
        <v>0</v>
      </c>
      <c r="AB20" s="8"/>
      <c r="AC20" s="6"/>
      <c r="AD20" s="11">
        <v>0</v>
      </c>
      <c r="AE20" s="8"/>
      <c r="AF20" s="7"/>
      <c r="AG20" s="27">
        <v>1680.51</v>
      </c>
      <c r="AH20" s="170">
        <v>225483</v>
      </c>
      <c r="AI20" s="86">
        <f t="shared" si="7"/>
        <v>7.4529343675576428E-3</v>
      </c>
      <c r="AJ20" s="129">
        <v>0</v>
      </c>
      <c r="AK20" s="71">
        <v>0</v>
      </c>
      <c r="AL20" s="91">
        <f>IF(ISERROR(AJ20/AK20),0,AJ20/AK20)</f>
        <v>0</v>
      </c>
      <c r="AM20" s="9">
        <v>0</v>
      </c>
      <c r="AN20" s="8"/>
      <c r="AO20" s="11"/>
      <c r="AP20" s="9">
        <v>0</v>
      </c>
      <c r="AQ20" s="8"/>
      <c r="AR20" s="6"/>
      <c r="AS20" s="10">
        <v>224.37</v>
      </c>
      <c r="AT20" s="12">
        <v>99</v>
      </c>
      <c r="AU20" s="7">
        <f t="shared" si="9"/>
        <v>2.2663636363636366</v>
      </c>
      <c r="AV20" s="67"/>
      <c r="AW20" s="67"/>
    </row>
    <row r="21" spans="1:49" x14ac:dyDescent="0.3">
      <c r="A21" s="192"/>
      <c r="B21" s="17" t="s">
        <v>17</v>
      </c>
      <c r="C21" s="19">
        <f t="shared" si="5"/>
        <v>59491.02</v>
      </c>
      <c r="D21" s="48">
        <v>9817</v>
      </c>
      <c r="E21" s="6">
        <v>6.06</v>
      </c>
      <c r="F21" s="11">
        <v>0</v>
      </c>
      <c r="G21" s="8"/>
      <c r="H21" s="6"/>
      <c r="I21" s="11">
        <v>0</v>
      </c>
      <c r="J21" s="8"/>
      <c r="K21" s="6"/>
      <c r="L21" s="11">
        <v>0</v>
      </c>
      <c r="M21" s="8"/>
      <c r="N21" s="6"/>
      <c r="O21" s="11">
        <v>0</v>
      </c>
      <c r="P21" s="8"/>
      <c r="Q21" s="7"/>
      <c r="R21" s="9">
        <f t="shared" si="6"/>
        <v>48018.25</v>
      </c>
      <c r="S21" s="64">
        <v>8351</v>
      </c>
      <c r="T21" s="6">
        <v>5.75</v>
      </c>
      <c r="U21" s="11">
        <v>0</v>
      </c>
      <c r="V21" s="8"/>
      <c r="W21" s="6"/>
      <c r="X21" s="11">
        <v>0</v>
      </c>
      <c r="Y21" s="8"/>
      <c r="Z21" s="6"/>
      <c r="AA21" s="11">
        <v>0</v>
      </c>
      <c r="AB21" s="8"/>
      <c r="AC21" s="6"/>
      <c r="AD21" s="11">
        <v>0</v>
      </c>
      <c r="AE21" s="8"/>
      <c r="AF21" s="7"/>
      <c r="AG21" s="27">
        <v>1641.54</v>
      </c>
      <c r="AH21" s="170">
        <v>220256</v>
      </c>
      <c r="AI21" s="86">
        <f t="shared" si="7"/>
        <v>7.4528730204852537E-3</v>
      </c>
      <c r="AJ21" s="129">
        <v>0</v>
      </c>
      <c r="AK21" s="71">
        <v>0</v>
      </c>
      <c r="AL21" s="91">
        <f>IF(ISERROR(AJ21/AK21),0,AJ21/AK21)</f>
        <v>0</v>
      </c>
      <c r="AM21" s="9">
        <v>0</v>
      </c>
      <c r="AN21" s="8"/>
      <c r="AO21" s="11"/>
      <c r="AP21" s="9">
        <v>0</v>
      </c>
      <c r="AQ21" s="8"/>
      <c r="AR21" s="6"/>
      <c r="AS21" s="10">
        <v>215.25</v>
      </c>
      <c r="AT21" s="12">
        <v>96</v>
      </c>
      <c r="AU21" s="7">
        <f t="shared" si="9"/>
        <v>2.2421875</v>
      </c>
      <c r="AV21" s="67"/>
      <c r="AW21" s="67"/>
    </row>
    <row r="22" spans="1:49" x14ac:dyDescent="0.3">
      <c r="A22" s="192"/>
      <c r="B22" s="17" t="s">
        <v>18</v>
      </c>
      <c r="C22" s="19">
        <f t="shared" si="5"/>
        <v>59430.42</v>
      </c>
      <c r="D22" s="48">
        <v>9807</v>
      </c>
      <c r="E22" s="6">
        <v>6.06</v>
      </c>
      <c r="F22" s="11">
        <v>0</v>
      </c>
      <c r="G22" s="8"/>
      <c r="H22" s="6"/>
      <c r="I22" s="11">
        <v>0</v>
      </c>
      <c r="J22" s="8"/>
      <c r="K22" s="6"/>
      <c r="L22" s="11">
        <v>0</v>
      </c>
      <c r="M22" s="8"/>
      <c r="N22" s="6"/>
      <c r="O22" s="11">
        <v>0</v>
      </c>
      <c r="P22" s="8"/>
      <c r="Q22" s="7"/>
      <c r="R22" s="9">
        <f t="shared" si="6"/>
        <v>47748</v>
      </c>
      <c r="S22" s="64">
        <v>8304</v>
      </c>
      <c r="T22" s="6">
        <v>5.75</v>
      </c>
      <c r="U22" s="11">
        <v>0</v>
      </c>
      <c r="V22" s="8"/>
      <c r="W22" s="6"/>
      <c r="X22" s="11">
        <v>0</v>
      </c>
      <c r="Y22" s="8"/>
      <c r="Z22" s="6"/>
      <c r="AA22" s="11">
        <v>0</v>
      </c>
      <c r="AB22" s="8"/>
      <c r="AC22" s="6"/>
      <c r="AD22" s="11">
        <v>0</v>
      </c>
      <c r="AE22" s="8"/>
      <c r="AF22" s="7"/>
      <c r="AG22" s="27">
        <v>1583.3699999999997</v>
      </c>
      <c r="AH22" s="170">
        <v>212452</v>
      </c>
      <c r="AI22" s="86">
        <f t="shared" si="7"/>
        <v>7.4528364053998066E-3</v>
      </c>
      <c r="AJ22" s="158">
        <v>0</v>
      </c>
      <c r="AK22" s="71">
        <v>0</v>
      </c>
      <c r="AL22" s="91">
        <f>IF(ISERROR(AJ22/AK22),0,AJ22/AK22)</f>
        <v>0</v>
      </c>
      <c r="AM22" s="9">
        <v>0</v>
      </c>
      <c r="AN22" s="8"/>
      <c r="AO22" s="11"/>
      <c r="AP22" s="9">
        <v>0</v>
      </c>
      <c r="AQ22" s="8"/>
      <c r="AR22" s="6"/>
      <c r="AS22" s="10">
        <v>215.25</v>
      </c>
      <c r="AT22" s="12">
        <v>96</v>
      </c>
      <c r="AU22" s="7">
        <f t="shared" si="9"/>
        <v>2.2421875</v>
      </c>
      <c r="AV22" s="67"/>
      <c r="AW22" s="67"/>
    </row>
    <row r="23" spans="1:49" s="26" customFormat="1" x14ac:dyDescent="0.3">
      <c r="A23" s="193"/>
      <c r="B23" s="49" t="s">
        <v>64</v>
      </c>
      <c r="C23" s="50">
        <f>SUM(C11:C22)</f>
        <v>754651.8</v>
      </c>
      <c r="D23" s="265" t="s">
        <v>32</v>
      </c>
      <c r="E23" s="249"/>
      <c r="F23" s="25">
        <f>SUM(F11:F22)</f>
        <v>0</v>
      </c>
      <c r="G23" s="272" t="s">
        <v>32</v>
      </c>
      <c r="H23" s="273"/>
      <c r="I23" s="25">
        <f>SUM(I11:I22)</f>
        <v>0</v>
      </c>
      <c r="J23" s="272" t="s">
        <v>32</v>
      </c>
      <c r="K23" s="273"/>
      <c r="L23" s="25">
        <f>SUM(L11:L22)</f>
        <v>0</v>
      </c>
      <c r="M23" s="272" t="s">
        <v>32</v>
      </c>
      <c r="N23" s="273"/>
      <c r="O23" s="25">
        <f>SUM(O11:O22)</f>
        <v>0</v>
      </c>
      <c r="P23" s="272"/>
      <c r="Q23" s="274"/>
      <c r="R23" s="52">
        <f>SUM(R11:R22)</f>
        <v>608706.5</v>
      </c>
      <c r="S23" s="265" t="s">
        <v>32</v>
      </c>
      <c r="T23" s="265"/>
      <c r="U23" s="25">
        <f>SUM(U11:U22)</f>
        <v>0</v>
      </c>
      <c r="V23" s="272" t="s">
        <v>32</v>
      </c>
      <c r="W23" s="273"/>
      <c r="X23" s="25">
        <f>SUM(X11:X22)</f>
        <v>0</v>
      </c>
      <c r="Y23" s="272" t="s">
        <v>32</v>
      </c>
      <c r="Z23" s="273"/>
      <c r="AA23" s="25">
        <f>SUM(AA11:AA22)</f>
        <v>0</v>
      </c>
      <c r="AB23" s="272" t="s">
        <v>32</v>
      </c>
      <c r="AC23" s="273"/>
      <c r="AD23" s="25">
        <f>SUM(AD11:AD22)</f>
        <v>0</v>
      </c>
      <c r="AE23" s="272"/>
      <c r="AF23" s="274"/>
      <c r="AG23" s="50">
        <f>SUM(AG11:AG22)</f>
        <v>21303.059999999998</v>
      </c>
      <c r="AH23" s="265" t="s">
        <v>32</v>
      </c>
      <c r="AI23" s="265"/>
      <c r="AJ23" s="50">
        <f>SUM(AJ11:AJ22)</f>
        <v>5837.8013560000009</v>
      </c>
      <c r="AK23" s="265" t="s">
        <v>32</v>
      </c>
      <c r="AL23" s="265"/>
      <c r="AM23" s="150">
        <f>SUM(AM11:AM22)</f>
        <v>0</v>
      </c>
      <c r="AN23" s="272" t="s">
        <v>32</v>
      </c>
      <c r="AO23" s="275"/>
      <c r="AP23" s="150">
        <f>SUM(AP11:AP22)</f>
        <v>0</v>
      </c>
      <c r="AQ23" s="272" t="s">
        <v>32</v>
      </c>
      <c r="AR23" s="273"/>
      <c r="AS23" s="55">
        <f>SUM(AS11:AS22)</f>
        <v>2676.7199999999993</v>
      </c>
      <c r="AT23" s="265" t="s">
        <v>32</v>
      </c>
      <c r="AU23" s="249"/>
      <c r="AV23" s="69"/>
      <c r="AW23" s="69"/>
    </row>
    <row r="24" spans="1:49" ht="15" customHeight="1" x14ac:dyDescent="0.3">
      <c r="A24" s="191">
        <v>2018</v>
      </c>
      <c r="B24" s="42" t="s">
        <v>7</v>
      </c>
      <c r="C24" s="19">
        <f t="shared" ref="C24:C29" si="10">D24*E24</f>
        <v>59369.82</v>
      </c>
      <c r="D24" s="43">
        <v>9797</v>
      </c>
      <c r="E24" s="6">
        <v>6.06</v>
      </c>
      <c r="F24" s="11">
        <v>0</v>
      </c>
      <c r="G24" s="8"/>
      <c r="H24" s="6"/>
      <c r="I24" s="11">
        <v>0</v>
      </c>
      <c r="J24" s="8"/>
      <c r="K24" s="6"/>
      <c r="L24" s="11">
        <v>0</v>
      </c>
      <c r="M24" s="8"/>
      <c r="N24" s="6"/>
      <c r="O24" s="11">
        <v>0</v>
      </c>
      <c r="P24" s="8"/>
      <c r="Q24" s="7"/>
      <c r="R24" s="9">
        <f t="shared" ref="R24:R29" si="11">S24*T24</f>
        <v>47719.25</v>
      </c>
      <c r="S24" s="64">
        <v>8299</v>
      </c>
      <c r="T24" s="6">
        <v>5.75</v>
      </c>
      <c r="U24" s="11">
        <v>0</v>
      </c>
      <c r="V24" s="8"/>
      <c r="W24" s="6"/>
      <c r="X24" s="11">
        <v>0</v>
      </c>
      <c r="Y24" s="8"/>
      <c r="Z24" s="6"/>
      <c r="AA24" s="11">
        <v>0</v>
      </c>
      <c r="AB24" s="8"/>
      <c r="AC24" s="6"/>
      <c r="AD24" s="11">
        <v>0</v>
      </c>
      <c r="AE24" s="8"/>
      <c r="AF24" s="7"/>
      <c r="AG24" s="27">
        <v>1558.9599999999998</v>
      </c>
      <c r="AH24" s="170">
        <v>209176</v>
      </c>
      <c r="AI24" s="86">
        <f t="shared" ref="AI24:AI29" si="12">AG24/AH24</f>
        <v>7.452862661108348E-3</v>
      </c>
      <c r="AJ24" s="304">
        <v>0</v>
      </c>
      <c r="AK24" s="71">
        <v>0</v>
      </c>
      <c r="AL24" s="91">
        <f t="shared" ref="AL24:AL29" si="13">IF(ISERROR(AJ24/AK24),0,AJ24/AK24)</f>
        <v>0</v>
      </c>
      <c r="AM24" s="9">
        <v>0</v>
      </c>
      <c r="AN24" s="8"/>
      <c r="AO24" s="11"/>
      <c r="AP24" s="9">
        <v>0</v>
      </c>
      <c r="AQ24" s="8"/>
      <c r="AR24" s="6"/>
      <c r="AS24" s="10">
        <v>215.25</v>
      </c>
      <c r="AT24" s="12">
        <v>96</v>
      </c>
      <c r="AU24" s="7">
        <f t="shared" ref="AU24:AU29" si="14">AS24/AT24</f>
        <v>2.2421875</v>
      </c>
      <c r="AV24" s="67"/>
      <c r="AW24" s="67"/>
    </row>
    <row r="25" spans="1:49" x14ac:dyDescent="0.3">
      <c r="A25" s="192"/>
      <c r="B25" s="17" t="s">
        <v>8</v>
      </c>
      <c r="C25" s="19">
        <f t="shared" si="10"/>
        <v>58545.659999999996</v>
      </c>
      <c r="D25" s="43">
        <v>9661</v>
      </c>
      <c r="E25" s="6">
        <v>6.06</v>
      </c>
      <c r="F25" s="11">
        <v>0</v>
      </c>
      <c r="G25" s="8"/>
      <c r="H25" s="6"/>
      <c r="I25" s="11">
        <v>0</v>
      </c>
      <c r="J25" s="8"/>
      <c r="K25" s="6"/>
      <c r="L25" s="11">
        <v>0</v>
      </c>
      <c r="M25" s="8"/>
      <c r="N25" s="6"/>
      <c r="O25" s="11">
        <v>0</v>
      </c>
      <c r="P25" s="8"/>
      <c r="Q25" s="7"/>
      <c r="R25" s="9">
        <f t="shared" si="11"/>
        <v>47224.75</v>
      </c>
      <c r="S25" s="64">
        <v>8213</v>
      </c>
      <c r="T25" s="6">
        <v>5.75</v>
      </c>
      <c r="U25" s="11">
        <v>0</v>
      </c>
      <c r="V25" s="8"/>
      <c r="W25" s="6"/>
      <c r="X25" s="11">
        <v>0</v>
      </c>
      <c r="Y25" s="8"/>
      <c r="Z25" s="6"/>
      <c r="AA25" s="11">
        <v>0</v>
      </c>
      <c r="AB25" s="8"/>
      <c r="AC25" s="6"/>
      <c r="AD25" s="11">
        <v>0</v>
      </c>
      <c r="AE25" s="8"/>
      <c r="AF25" s="7"/>
      <c r="AG25" s="27">
        <v>1687.3000000000002</v>
      </c>
      <c r="AH25" s="170">
        <v>226396</v>
      </c>
      <c r="AI25" s="86">
        <f t="shared" si="12"/>
        <v>7.4528701920528635E-3</v>
      </c>
      <c r="AJ25" s="129">
        <v>0</v>
      </c>
      <c r="AK25" s="71">
        <v>0</v>
      </c>
      <c r="AL25" s="91">
        <f t="shared" si="13"/>
        <v>0</v>
      </c>
      <c r="AM25" s="9">
        <v>0</v>
      </c>
      <c r="AN25" s="8"/>
      <c r="AO25" s="11"/>
      <c r="AP25" s="9">
        <v>0</v>
      </c>
      <c r="AQ25" s="8"/>
      <c r="AR25" s="6"/>
      <c r="AS25" s="10">
        <v>245.52</v>
      </c>
      <c r="AT25" s="12">
        <v>109</v>
      </c>
      <c r="AU25" s="7">
        <f t="shared" si="14"/>
        <v>2.2524770642201837</v>
      </c>
      <c r="AV25" s="67"/>
      <c r="AW25" s="67"/>
    </row>
    <row r="26" spans="1:49" x14ac:dyDescent="0.3">
      <c r="A26" s="192"/>
      <c r="B26" s="17" t="s">
        <v>9</v>
      </c>
      <c r="C26" s="19">
        <f t="shared" si="10"/>
        <v>58188.119999999995</v>
      </c>
      <c r="D26" s="43">
        <v>9602</v>
      </c>
      <c r="E26" s="6">
        <v>6.06</v>
      </c>
      <c r="F26" s="11">
        <v>0</v>
      </c>
      <c r="G26" s="8"/>
      <c r="H26" s="6"/>
      <c r="I26" s="11">
        <v>0</v>
      </c>
      <c r="J26" s="8"/>
      <c r="K26" s="6"/>
      <c r="L26" s="11">
        <v>0</v>
      </c>
      <c r="M26" s="8"/>
      <c r="N26" s="6"/>
      <c r="O26" s="11">
        <v>0</v>
      </c>
      <c r="P26" s="8"/>
      <c r="Q26" s="7"/>
      <c r="R26" s="9">
        <f t="shared" si="11"/>
        <v>46920</v>
      </c>
      <c r="S26" s="64">
        <v>8160</v>
      </c>
      <c r="T26" s="6">
        <v>5.75</v>
      </c>
      <c r="U26" s="11">
        <v>0</v>
      </c>
      <c r="V26" s="8"/>
      <c r="W26" s="6"/>
      <c r="X26" s="11">
        <v>0</v>
      </c>
      <c r="Y26" s="8"/>
      <c r="Z26" s="6"/>
      <c r="AA26" s="11">
        <v>0</v>
      </c>
      <c r="AB26" s="8"/>
      <c r="AC26" s="6"/>
      <c r="AD26" s="11">
        <v>0</v>
      </c>
      <c r="AE26" s="8"/>
      <c r="AF26" s="7"/>
      <c r="AG26" s="27">
        <v>1516.2099999999998</v>
      </c>
      <c r="AH26" s="170">
        <v>203439</v>
      </c>
      <c r="AI26" s="86">
        <f t="shared" si="12"/>
        <v>7.4528974287132741E-3</v>
      </c>
      <c r="AJ26" s="129">
        <v>0</v>
      </c>
      <c r="AK26" s="71">
        <v>0</v>
      </c>
      <c r="AL26" s="91">
        <f t="shared" si="13"/>
        <v>0</v>
      </c>
      <c r="AM26" s="9">
        <v>0</v>
      </c>
      <c r="AN26" s="8"/>
      <c r="AO26" s="11"/>
      <c r="AP26" s="9">
        <v>0</v>
      </c>
      <c r="AQ26" s="8"/>
      <c r="AR26" s="6"/>
      <c r="AS26" s="10">
        <v>245.52</v>
      </c>
      <c r="AT26" s="12">
        <v>109</v>
      </c>
      <c r="AU26" s="7">
        <f t="shared" si="14"/>
        <v>2.2524770642201837</v>
      </c>
      <c r="AV26" s="67"/>
      <c r="AW26" s="67"/>
    </row>
    <row r="27" spans="1:49" x14ac:dyDescent="0.3">
      <c r="A27" s="192"/>
      <c r="B27" s="17" t="s">
        <v>10</v>
      </c>
      <c r="C27" s="19">
        <f t="shared" si="10"/>
        <v>57757.859999999993</v>
      </c>
      <c r="D27" s="43">
        <v>9531</v>
      </c>
      <c r="E27" s="6">
        <v>6.06</v>
      </c>
      <c r="F27" s="11">
        <v>0</v>
      </c>
      <c r="G27" s="8"/>
      <c r="H27" s="6"/>
      <c r="I27" s="11">
        <v>0</v>
      </c>
      <c r="J27" s="8"/>
      <c r="K27" s="6"/>
      <c r="L27" s="11">
        <v>0</v>
      </c>
      <c r="M27" s="8"/>
      <c r="N27" s="6"/>
      <c r="O27" s="11">
        <v>0</v>
      </c>
      <c r="P27" s="8"/>
      <c r="Q27" s="7"/>
      <c r="R27" s="9">
        <f t="shared" si="11"/>
        <v>46644</v>
      </c>
      <c r="S27" s="64">
        <v>8112</v>
      </c>
      <c r="T27" s="6">
        <v>5.75</v>
      </c>
      <c r="U27" s="11">
        <v>0</v>
      </c>
      <c r="V27" s="8"/>
      <c r="W27" s="6"/>
      <c r="X27" s="11">
        <v>0</v>
      </c>
      <c r="Y27" s="8"/>
      <c r="Z27" s="6"/>
      <c r="AA27" s="11">
        <v>0</v>
      </c>
      <c r="AB27" s="8"/>
      <c r="AC27" s="6"/>
      <c r="AD27" s="11">
        <v>0</v>
      </c>
      <c r="AE27" s="8"/>
      <c r="AF27" s="7"/>
      <c r="AG27" s="27">
        <v>1696.4699999999996</v>
      </c>
      <c r="AH27" s="170">
        <v>227627</v>
      </c>
      <c r="AI27" s="86">
        <f t="shared" si="12"/>
        <v>7.4528504966458265E-3</v>
      </c>
      <c r="AJ27" s="129">
        <v>0</v>
      </c>
      <c r="AK27" s="71">
        <v>0</v>
      </c>
      <c r="AL27" s="91">
        <f t="shared" si="13"/>
        <v>0</v>
      </c>
      <c r="AM27" s="9">
        <v>0</v>
      </c>
      <c r="AN27" s="8"/>
      <c r="AO27" s="11"/>
      <c r="AP27" s="9">
        <v>0</v>
      </c>
      <c r="AQ27" s="8"/>
      <c r="AR27" s="6"/>
      <c r="AS27" s="10">
        <v>245.52</v>
      </c>
      <c r="AT27" s="12">
        <v>109</v>
      </c>
      <c r="AU27" s="7">
        <f t="shared" si="14"/>
        <v>2.2524770642201837</v>
      </c>
      <c r="AV27" s="67"/>
      <c r="AW27" s="67"/>
    </row>
    <row r="28" spans="1:49" x14ac:dyDescent="0.3">
      <c r="A28" s="192"/>
      <c r="B28" s="17" t="s">
        <v>11</v>
      </c>
      <c r="C28" s="19">
        <f t="shared" si="10"/>
        <v>56891.28</v>
      </c>
      <c r="D28" s="43">
        <v>9388</v>
      </c>
      <c r="E28" s="6">
        <v>6.06</v>
      </c>
      <c r="F28" s="11">
        <v>0</v>
      </c>
      <c r="G28" s="8"/>
      <c r="H28" s="6"/>
      <c r="I28" s="11">
        <v>0</v>
      </c>
      <c r="J28" s="8"/>
      <c r="K28" s="6"/>
      <c r="L28" s="11">
        <v>0</v>
      </c>
      <c r="M28" s="8"/>
      <c r="N28" s="6"/>
      <c r="O28" s="11">
        <v>0</v>
      </c>
      <c r="P28" s="8"/>
      <c r="Q28" s="7"/>
      <c r="R28" s="9">
        <f t="shared" si="11"/>
        <v>45862</v>
      </c>
      <c r="S28" s="64">
        <v>7976</v>
      </c>
      <c r="T28" s="6">
        <v>5.75</v>
      </c>
      <c r="U28" s="11">
        <v>0</v>
      </c>
      <c r="V28" s="8"/>
      <c r="W28" s="6"/>
      <c r="X28" s="11">
        <v>0</v>
      </c>
      <c r="Y28" s="8"/>
      <c r="Z28" s="6"/>
      <c r="AA28" s="11">
        <v>0</v>
      </c>
      <c r="AB28" s="8"/>
      <c r="AC28" s="6"/>
      <c r="AD28" s="11">
        <v>0</v>
      </c>
      <c r="AE28" s="8"/>
      <c r="AF28" s="7"/>
      <c r="AG28" s="27">
        <v>1524.17</v>
      </c>
      <c r="AH28" s="170">
        <v>204509</v>
      </c>
      <c r="AI28" s="86">
        <f t="shared" si="12"/>
        <v>7.4528260369959272E-3</v>
      </c>
      <c r="AJ28" s="129">
        <v>0</v>
      </c>
      <c r="AK28" s="71">
        <v>0</v>
      </c>
      <c r="AL28" s="91">
        <f t="shared" si="13"/>
        <v>0</v>
      </c>
      <c r="AM28" s="9">
        <v>0</v>
      </c>
      <c r="AN28" s="8"/>
      <c r="AO28" s="11"/>
      <c r="AP28" s="9">
        <v>0</v>
      </c>
      <c r="AQ28" s="8"/>
      <c r="AR28" s="6"/>
      <c r="AS28" s="10">
        <v>245.52</v>
      </c>
      <c r="AT28" s="12">
        <v>109</v>
      </c>
      <c r="AU28" s="7">
        <f t="shared" si="14"/>
        <v>2.2524770642201837</v>
      </c>
    </row>
    <row r="29" spans="1:49" x14ac:dyDescent="0.3">
      <c r="A29" s="192"/>
      <c r="B29" s="17" t="s">
        <v>12</v>
      </c>
      <c r="C29" s="19">
        <f t="shared" si="10"/>
        <v>56254.979999999996</v>
      </c>
      <c r="D29" s="43">
        <v>9283</v>
      </c>
      <c r="E29" s="6">
        <v>6.06</v>
      </c>
      <c r="F29" s="11">
        <v>0</v>
      </c>
      <c r="G29" s="8"/>
      <c r="H29" s="6"/>
      <c r="I29" s="11">
        <v>0</v>
      </c>
      <c r="J29" s="8"/>
      <c r="K29" s="6"/>
      <c r="L29" s="11">
        <v>0</v>
      </c>
      <c r="M29" s="8"/>
      <c r="N29" s="6"/>
      <c r="O29" s="11">
        <v>0</v>
      </c>
      <c r="P29" s="8"/>
      <c r="Q29" s="7"/>
      <c r="R29" s="9">
        <f t="shared" si="11"/>
        <v>45315.75</v>
      </c>
      <c r="S29" s="64">
        <v>7881</v>
      </c>
      <c r="T29" s="6">
        <v>5.75</v>
      </c>
      <c r="U29" s="11">
        <v>0</v>
      </c>
      <c r="V29" s="8"/>
      <c r="W29" s="6"/>
      <c r="X29" s="11">
        <v>0</v>
      </c>
      <c r="Y29" s="8"/>
      <c r="Z29" s="6"/>
      <c r="AA29" s="11">
        <v>0</v>
      </c>
      <c r="AB29" s="8"/>
      <c r="AC29" s="6"/>
      <c r="AD29" s="11">
        <v>0</v>
      </c>
      <c r="AE29" s="8"/>
      <c r="AF29" s="7"/>
      <c r="AG29" s="27">
        <v>1529.0900000000001</v>
      </c>
      <c r="AH29" s="165">
        <v>205168</v>
      </c>
      <c r="AI29" s="86">
        <f t="shared" si="12"/>
        <v>7.4528678936286365E-3</v>
      </c>
      <c r="AJ29" s="158">
        <v>0</v>
      </c>
      <c r="AK29" s="71">
        <v>0</v>
      </c>
      <c r="AL29" s="91">
        <f t="shared" si="13"/>
        <v>0</v>
      </c>
      <c r="AM29" s="151">
        <v>0</v>
      </c>
      <c r="AN29" s="8"/>
      <c r="AO29" s="11"/>
      <c r="AP29" s="151">
        <v>0</v>
      </c>
      <c r="AQ29" s="8"/>
      <c r="AR29" s="6"/>
      <c r="AS29" s="10">
        <v>242.37</v>
      </c>
      <c r="AT29" s="12">
        <v>109</v>
      </c>
      <c r="AU29" s="7">
        <f t="shared" si="14"/>
        <v>2.2235779816513763</v>
      </c>
    </row>
    <row r="30" spans="1:49" s="26" customFormat="1" x14ac:dyDescent="0.3">
      <c r="A30" s="193"/>
      <c r="B30" s="49" t="s">
        <v>67</v>
      </c>
      <c r="C30" s="50">
        <f>SUM(C24:C29)</f>
        <v>347007.72</v>
      </c>
      <c r="D30" s="265" t="s">
        <v>32</v>
      </c>
      <c r="E30" s="249"/>
      <c r="F30" s="51">
        <f>SUM(F24:F29)</f>
        <v>0</v>
      </c>
      <c r="G30" s="249" t="s">
        <v>32</v>
      </c>
      <c r="H30" s="250"/>
      <c r="I30" s="51">
        <f>SUM(I24:I29)</f>
        <v>0</v>
      </c>
      <c r="J30" s="249" t="s">
        <v>32</v>
      </c>
      <c r="K30" s="250"/>
      <c r="L30" s="51">
        <f>SUM(L24:L29)</f>
        <v>0</v>
      </c>
      <c r="M30" s="249" t="s">
        <v>32</v>
      </c>
      <c r="N30" s="250"/>
      <c r="O30" s="51">
        <f>SUM(O24:O29)</f>
        <v>0</v>
      </c>
      <c r="P30" s="249" t="s">
        <v>32</v>
      </c>
      <c r="Q30" s="266"/>
      <c r="R30" s="52">
        <f>SUM(R24:R29)</f>
        <v>279685.75</v>
      </c>
      <c r="S30" s="265" t="s">
        <v>32</v>
      </c>
      <c r="T30" s="265"/>
      <c r="U30" s="53">
        <f>SUM(U24:U29)</f>
        <v>0</v>
      </c>
      <c r="V30" s="265" t="s">
        <v>32</v>
      </c>
      <c r="W30" s="249"/>
      <c r="X30" s="53">
        <f>SUM(X24:X29)</f>
        <v>0</v>
      </c>
      <c r="Y30" s="265" t="s">
        <v>32</v>
      </c>
      <c r="Z30" s="249"/>
      <c r="AA30" s="53">
        <f>SUM(AA24:AA29)</f>
        <v>0</v>
      </c>
      <c r="AB30" s="265" t="s">
        <v>32</v>
      </c>
      <c r="AC30" s="249"/>
      <c r="AD30" s="53">
        <f>SUM(AD24:AD29)</f>
        <v>0</v>
      </c>
      <c r="AE30" s="265" t="s">
        <v>32</v>
      </c>
      <c r="AF30" s="267"/>
      <c r="AG30" s="50">
        <f>SUM(AG24:AG29)</f>
        <v>9512.2000000000007</v>
      </c>
      <c r="AH30" s="265" t="s">
        <v>32</v>
      </c>
      <c r="AI30" s="249"/>
      <c r="AJ30" s="50">
        <f>SUM(AJ24:AJ29)</f>
        <v>0</v>
      </c>
      <c r="AK30" s="265" t="s">
        <v>32</v>
      </c>
      <c r="AL30" s="249"/>
      <c r="AM30" s="50">
        <f>SUM(AM24:AM29)</f>
        <v>0</v>
      </c>
      <c r="AN30" s="265" t="s">
        <v>32</v>
      </c>
      <c r="AO30" s="249"/>
      <c r="AP30" s="50">
        <f>SUM(AP24:AP29)</f>
        <v>0</v>
      </c>
      <c r="AQ30" s="265" t="s">
        <v>32</v>
      </c>
      <c r="AR30" s="249"/>
      <c r="AS30" s="56">
        <f>SUM(AS24:AS29)</f>
        <v>1439.6999999999998</v>
      </c>
      <c r="AT30" s="265" t="s">
        <v>32</v>
      </c>
      <c r="AU30" s="249"/>
    </row>
    <row r="31" spans="1:49" s="26" customFormat="1" ht="15.75" thickBot="1" x14ac:dyDescent="0.3">
      <c r="B31" s="49" t="s">
        <v>19</v>
      </c>
      <c r="C31" s="57">
        <f>C23+C30</f>
        <v>1101659.52</v>
      </c>
      <c r="D31" s="269" t="s">
        <v>32</v>
      </c>
      <c r="E31" s="270"/>
      <c r="F31" s="58">
        <f>F23+F30</f>
        <v>0</v>
      </c>
      <c r="G31" s="269" t="s">
        <v>32</v>
      </c>
      <c r="H31" s="270"/>
      <c r="I31" s="58">
        <f>I23+I30</f>
        <v>0</v>
      </c>
      <c r="J31" s="269" t="s">
        <v>32</v>
      </c>
      <c r="K31" s="270"/>
      <c r="L31" s="58">
        <f>L23+L30</f>
        <v>0</v>
      </c>
      <c r="M31" s="269" t="s">
        <v>32</v>
      </c>
      <c r="N31" s="270"/>
      <c r="O31" s="58">
        <f>O23+O30</f>
        <v>0</v>
      </c>
      <c r="P31" s="269" t="s">
        <v>32</v>
      </c>
      <c r="Q31" s="271"/>
      <c r="R31" s="59">
        <f>R23+R30</f>
        <v>888392.25</v>
      </c>
      <c r="S31" s="269" t="s">
        <v>32</v>
      </c>
      <c r="T31" s="269"/>
      <c r="U31" s="60">
        <f>U23+U30</f>
        <v>0</v>
      </c>
      <c r="V31" s="269" t="s">
        <v>32</v>
      </c>
      <c r="W31" s="270"/>
      <c r="X31" s="60">
        <f>X23+X30</f>
        <v>0</v>
      </c>
      <c r="Y31" s="269" t="s">
        <v>32</v>
      </c>
      <c r="Z31" s="270"/>
      <c r="AA31" s="60">
        <f>AA23+AA30</f>
        <v>0</v>
      </c>
      <c r="AB31" s="269" t="s">
        <v>32</v>
      </c>
      <c r="AC31" s="270"/>
      <c r="AD31" s="60">
        <f>AD23+AD30</f>
        <v>0</v>
      </c>
      <c r="AE31" s="269" t="s">
        <v>32</v>
      </c>
      <c r="AF31" s="271"/>
      <c r="AG31" s="57">
        <f>AG23+AG30</f>
        <v>30815.26</v>
      </c>
      <c r="AH31" s="269" t="s">
        <v>32</v>
      </c>
      <c r="AI31" s="270"/>
      <c r="AJ31" s="57">
        <f>AJ23+AJ30</f>
        <v>5837.8013560000009</v>
      </c>
      <c r="AK31" s="269" t="s">
        <v>32</v>
      </c>
      <c r="AL31" s="270"/>
      <c r="AM31" s="57">
        <f>AM23+AM30</f>
        <v>0</v>
      </c>
      <c r="AN31" s="269" t="s">
        <v>32</v>
      </c>
      <c r="AO31" s="270"/>
      <c r="AP31" s="57">
        <f>AP23+AP30</f>
        <v>0</v>
      </c>
      <c r="AQ31" s="269" t="s">
        <v>32</v>
      </c>
      <c r="AR31" s="270"/>
      <c r="AS31" s="61">
        <f>AS23+AS30</f>
        <v>4116.4199999999992</v>
      </c>
      <c r="AT31" s="269" t="s">
        <v>32</v>
      </c>
      <c r="AU31" s="270"/>
    </row>
    <row r="33" spans="42:47" ht="14.4" customHeight="1" x14ac:dyDescent="0.3">
      <c r="AP33" s="62"/>
      <c r="AQ33" s="62"/>
      <c r="AR33" s="62"/>
      <c r="AS33" s="239" t="s">
        <v>53</v>
      </c>
      <c r="AT33" s="239"/>
      <c r="AU33" s="239"/>
    </row>
    <row r="34" spans="42:47" x14ac:dyDescent="0.3">
      <c r="AP34" s="62"/>
      <c r="AQ34" s="62"/>
      <c r="AR34" s="62"/>
      <c r="AS34" s="239"/>
      <c r="AT34" s="239"/>
      <c r="AU34" s="239"/>
    </row>
    <row r="35" spans="42:47" x14ac:dyDescent="0.3">
      <c r="AP35" s="62"/>
      <c r="AQ35" s="62"/>
      <c r="AR35" s="62"/>
      <c r="AS35" s="239"/>
      <c r="AT35" s="239"/>
      <c r="AU35" s="239"/>
    </row>
    <row r="36" spans="42:47" x14ac:dyDescent="0.3">
      <c r="AP36" s="62"/>
      <c r="AQ36" s="62"/>
      <c r="AR36" s="62"/>
      <c r="AS36" s="239"/>
      <c r="AT36" s="239"/>
      <c r="AU36" s="239"/>
    </row>
    <row r="37" spans="42:47" ht="14.4" customHeight="1" x14ac:dyDescent="0.25"/>
    <row r="38" spans="42:47" ht="14.4" customHeight="1" x14ac:dyDescent="0.3">
      <c r="AS38" s="239" t="s">
        <v>54</v>
      </c>
      <c r="AT38" s="239"/>
      <c r="AU38" s="239"/>
    </row>
    <row r="39" spans="42:47" x14ac:dyDescent="0.3">
      <c r="AS39" s="239"/>
      <c r="AT39" s="239"/>
      <c r="AU39" s="239"/>
    </row>
    <row r="40" spans="42:47" x14ac:dyDescent="0.3">
      <c r="AS40" s="239"/>
      <c r="AT40" s="239"/>
      <c r="AU40" s="239"/>
    </row>
    <row r="41" spans="42:47" x14ac:dyDescent="0.3">
      <c r="AS41" s="239"/>
      <c r="AT41" s="239"/>
      <c r="AU41" s="239"/>
    </row>
    <row r="42" spans="42:47" x14ac:dyDescent="0.3">
      <c r="AS42" s="239"/>
      <c r="AT42" s="239"/>
      <c r="AU42" s="239"/>
    </row>
  </sheetData>
  <mergeCells count="80">
    <mergeCell ref="AT30:AU30"/>
    <mergeCell ref="AS38:AU42"/>
    <mergeCell ref="S31:T31"/>
    <mergeCell ref="V31:W31"/>
    <mergeCell ref="Y31:Z31"/>
    <mergeCell ref="AB31:AC31"/>
    <mergeCell ref="AE31:AF31"/>
    <mergeCell ref="AH31:AI31"/>
    <mergeCell ref="AK31:AL31"/>
    <mergeCell ref="AN31:AO31"/>
    <mergeCell ref="AQ31:AR31"/>
    <mergeCell ref="AT31:AU31"/>
    <mergeCell ref="AS33:AU36"/>
    <mergeCell ref="AE30:AF30"/>
    <mergeCell ref="D31:E31"/>
    <mergeCell ref="G31:H31"/>
    <mergeCell ref="J31:K31"/>
    <mergeCell ref="M31:N31"/>
    <mergeCell ref="P31:Q31"/>
    <mergeCell ref="P30:Q30"/>
    <mergeCell ref="S30:T30"/>
    <mergeCell ref="V30:W30"/>
    <mergeCell ref="Y30:Z30"/>
    <mergeCell ref="AB30:AC30"/>
    <mergeCell ref="AH23:AI23"/>
    <mergeCell ref="AK23:AL23"/>
    <mergeCell ref="AN23:AO23"/>
    <mergeCell ref="AQ23:AR23"/>
    <mergeCell ref="AH30:AI30"/>
    <mergeCell ref="AK30:AL30"/>
    <mergeCell ref="AN30:AO30"/>
    <mergeCell ref="AQ30:AR30"/>
    <mergeCell ref="AT23:AU23"/>
    <mergeCell ref="A24:A30"/>
    <mergeCell ref="D30:E30"/>
    <mergeCell ref="G30:H30"/>
    <mergeCell ref="J30:K30"/>
    <mergeCell ref="M30:N30"/>
    <mergeCell ref="P23:Q23"/>
    <mergeCell ref="S23:T23"/>
    <mergeCell ref="V23:W23"/>
    <mergeCell ref="Y23:Z23"/>
    <mergeCell ref="AB23:AC23"/>
    <mergeCell ref="AE23:AF23"/>
    <mergeCell ref="A11:A23"/>
    <mergeCell ref="D23:E23"/>
    <mergeCell ref="G23:H23"/>
    <mergeCell ref="J23:K23"/>
    <mergeCell ref="M23:N23"/>
    <mergeCell ref="D9:D10"/>
    <mergeCell ref="E9:E10"/>
    <mergeCell ref="F9:H9"/>
    <mergeCell ref="I9:K9"/>
    <mergeCell ref="L9:N9"/>
    <mergeCell ref="AP7:AR9"/>
    <mergeCell ref="AS7:AU9"/>
    <mergeCell ref="R8:T8"/>
    <mergeCell ref="U8:AF8"/>
    <mergeCell ref="R9:R10"/>
    <mergeCell ref="S9:S10"/>
    <mergeCell ref="R7:AF7"/>
    <mergeCell ref="AG7:AI9"/>
    <mergeCell ref="AJ7:AL9"/>
    <mergeCell ref="AM7:AO9"/>
    <mergeCell ref="T9:T10"/>
    <mergeCell ref="U9:W9"/>
    <mergeCell ref="X9:Z9"/>
    <mergeCell ref="AA9:AC9"/>
    <mergeCell ref="AD9:AF9"/>
    <mergeCell ref="C1:D1"/>
    <mergeCell ref="E1:G1"/>
    <mergeCell ref="N3:P3"/>
    <mergeCell ref="C5:D5"/>
    <mergeCell ref="E5:G5"/>
    <mergeCell ref="B7:B10"/>
    <mergeCell ref="C7:Q7"/>
    <mergeCell ref="C8:E8"/>
    <mergeCell ref="G8:Q8"/>
    <mergeCell ref="C9:C10"/>
    <mergeCell ref="O9:Q9"/>
  </mergeCells>
  <pageMargins left="0.7" right="0.7" top="0.75" bottom="0.75" header="0.3" footer="0.3"/>
  <pageSetup scale="90" orientation="landscape" r:id="rId1"/>
  <headerFooter>
    <oddFooter>&amp;R&amp;P of &amp;N</oddFooter>
  </headerFooter>
  <rowBreaks count="1" manualBreakCount="1">
    <brk id="31" max="16383" man="1"/>
  </rowBreaks>
  <colBreaks count="2" manualBreakCount="2">
    <brk id="17" max="1048575" man="1"/>
    <brk id="32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42"/>
  <sheetViews>
    <sheetView workbookViewId="0">
      <pane xSplit="2" ySplit="10" topLeftCell="C23" activePane="bottomRight" state="frozen"/>
      <selection pane="topRight" activeCell="C1" sqref="C1"/>
      <selection pane="bottomLeft" activeCell="A11" sqref="A11"/>
      <selection pane="bottomRight" activeCell="B1" sqref="B1"/>
    </sheetView>
  </sheetViews>
  <sheetFormatPr defaultRowHeight="14.4" x14ac:dyDescent="0.3"/>
  <cols>
    <col min="1" max="1" width="3.5546875" bestFit="1" customWidth="1"/>
    <col min="2" max="2" width="11.33203125" bestFit="1" customWidth="1"/>
    <col min="3" max="3" width="12.44140625" customWidth="1"/>
    <col min="4" max="4" width="8.5546875" customWidth="1"/>
    <col min="5" max="5" width="7.33203125" customWidth="1"/>
    <col min="6" max="6" width="8.88671875" bestFit="1" customWidth="1"/>
    <col min="7" max="7" width="7.88671875" customWidth="1"/>
    <col min="8" max="8" width="6.44140625" customWidth="1"/>
    <col min="9" max="9" width="8.88671875" bestFit="1" customWidth="1"/>
    <col min="10" max="10" width="7.6640625" customWidth="1"/>
    <col min="11" max="11" width="6.5546875" customWidth="1"/>
    <col min="12" max="12" width="8.88671875" bestFit="1" customWidth="1"/>
    <col min="13" max="13" width="7.33203125" customWidth="1"/>
    <col min="14" max="14" width="7" customWidth="1"/>
    <col min="15" max="15" width="8.88671875" bestFit="1" customWidth="1"/>
    <col min="16" max="16" width="8.33203125" customWidth="1"/>
    <col min="17" max="17" width="7.44140625" customWidth="1"/>
    <col min="18" max="18" width="12.33203125" customWidth="1"/>
    <col min="19" max="19" width="7.33203125" customWidth="1"/>
    <col min="20" max="20" width="7" bestFit="1" customWidth="1"/>
    <col min="21" max="21" width="8.88671875" bestFit="1" customWidth="1"/>
    <col min="22" max="22" width="5.5546875" bestFit="1" customWidth="1"/>
    <col min="23" max="23" width="5" bestFit="1" customWidth="1"/>
    <col min="24" max="24" width="8.88671875" bestFit="1" customWidth="1"/>
    <col min="25" max="25" width="5.5546875" bestFit="1" customWidth="1"/>
    <col min="26" max="26" width="5" bestFit="1" customWidth="1"/>
    <col min="27" max="27" width="8.88671875" bestFit="1" customWidth="1"/>
    <col min="28" max="28" width="5.5546875" bestFit="1" customWidth="1"/>
    <col min="29" max="29" width="5" bestFit="1" customWidth="1"/>
    <col min="30" max="30" width="8.88671875" bestFit="1" customWidth="1"/>
    <col min="31" max="31" width="5.5546875" bestFit="1" customWidth="1"/>
    <col min="32" max="32" width="5" bestFit="1" customWidth="1"/>
    <col min="33" max="33" width="10.33203125" customWidth="1"/>
    <col min="34" max="34" width="8.6640625" customWidth="1"/>
    <col min="35" max="35" width="9.33203125" customWidth="1"/>
    <col min="36" max="36" width="10.33203125" customWidth="1"/>
    <col min="37" max="37" width="8.6640625" customWidth="1"/>
    <col min="38" max="38" width="9.33203125" customWidth="1"/>
    <col min="39" max="39" width="12.6640625" customWidth="1"/>
    <col min="40" max="40" width="11.109375" customWidth="1"/>
    <col min="41" max="41" width="9.33203125" customWidth="1"/>
    <col min="42" max="42" width="12.6640625" customWidth="1"/>
    <col min="43" max="43" width="11.109375" customWidth="1"/>
    <col min="44" max="44" width="9.33203125" customWidth="1"/>
    <col min="45" max="45" width="11.5546875" customWidth="1"/>
    <col min="46" max="46" width="9.109375" bestFit="1" customWidth="1"/>
    <col min="47" max="47" width="9.109375" customWidth="1"/>
  </cols>
  <sheetData>
    <row r="1" spans="1:47" ht="15" thickBot="1" x14ac:dyDescent="0.35">
      <c r="C1" s="216" t="s">
        <v>20</v>
      </c>
      <c r="D1" s="216"/>
      <c r="E1" s="217" t="s">
        <v>33</v>
      </c>
      <c r="F1" s="217"/>
      <c r="G1" s="217"/>
    </row>
    <row r="2" spans="1:47" x14ac:dyDescent="0.3">
      <c r="C2" s="4" t="s">
        <v>21</v>
      </c>
      <c r="D2" s="4"/>
      <c r="E2" s="4"/>
      <c r="F2" s="4"/>
    </row>
    <row r="3" spans="1:47" ht="15" x14ac:dyDescent="0.25">
      <c r="C3" s="4" t="s">
        <v>22</v>
      </c>
      <c r="D3" s="4"/>
      <c r="E3" s="4"/>
      <c r="F3" s="4"/>
      <c r="N3" s="218"/>
      <c r="O3" s="218"/>
      <c r="P3" s="218"/>
    </row>
    <row r="4" spans="1:47" ht="15" hidden="1" x14ac:dyDescent="0.25"/>
    <row r="5" spans="1:47" ht="15.75" thickBot="1" x14ac:dyDescent="0.3">
      <c r="C5" s="216" t="s">
        <v>23</v>
      </c>
      <c r="D5" s="216"/>
      <c r="E5" s="217" t="s">
        <v>56</v>
      </c>
      <c r="F5" s="217"/>
      <c r="G5" s="217"/>
      <c r="H5" s="5"/>
      <c r="I5" s="5"/>
    </row>
    <row r="6" spans="1:47" ht="15" thickBot="1" x14ac:dyDescent="0.35"/>
    <row r="7" spans="1:47" x14ac:dyDescent="0.3">
      <c r="B7" s="240" t="s">
        <v>0</v>
      </c>
      <c r="C7" s="221" t="s">
        <v>1</v>
      </c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3"/>
      <c r="R7" s="231" t="s">
        <v>27</v>
      </c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3"/>
      <c r="AG7" s="260" t="s">
        <v>45</v>
      </c>
      <c r="AH7" s="208"/>
      <c r="AI7" s="261"/>
      <c r="AJ7" s="260" t="s">
        <v>46</v>
      </c>
      <c r="AK7" s="208"/>
      <c r="AL7" s="261"/>
      <c r="AM7" s="199" t="s">
        <v>37</v>
      </c>
      <c r="AN7" s="200"/>
      <c r="AO7" s="251"/>
      <c r="AP7" s="199" t="s">
        <v>47</v>
      </c>
      <c r="AQ7" s="200"/>
      <c r="AR7" s="251"/>
      <c r="AS7" s="254" t="s">
        <v>48</v>
      </c>
      <c r="AT7" s="208"/>
      <c r="AU7" s="209"/>
    </row>
    <row r="8" spans="1:47" x14ac:dyDescent="0.3">
      <c r="B8" s="181"/>
      <c r="C8" s="241" t="s">
        <v>2</v>
      </c>
      <c r="D8" s="242"/>
      <c r="E8" s="242"/>
      <c r="F8" s="28"/>
      <c r="G8" s="242" t="s">
        <v>3</v>
      </c>
      <c r="H8" s="242"/>
      <c r="I8" s="242"/>
      <c r="J8" s="242"/>
      <c r="K8" s="242"/>
      <c r="L8" s="242"/>
      <c r="M8" s="242"/>
      <c r="N8" s="242"/>
      <c r="O8" s="242"/>
      <c r="P8" s="242"/>
      <c r="Q8" s="243"/>
      <c r="R8" s="257" t="s">
        <v>2</v>
      </c>
      <c r="S8" s="245"/>
      <c r="T8" s="248"/>
      <c r="U8" s="244" t="s">
        <v>3</v>
      </c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6"/>
      <c r="AG8" s="210"/>
      <c r="AH8" s="211"/>
      <c r="AI8" s="262"/>
      <c r="AJ8" s="210"/>
      <c r="AK8" s="211"/>
      <c r="AL8" s="262"/>
      <c r="AM8" s="202"/>
      <c r="AN8" s="203"/>
      <c r="AO8" s="252"/>
      <c r="AP8" s="202"/>
      <c r="AQ8" s="203"/>
      <c r="AR8" s="252"/>
      <c r="AS8" s="255"/>
      <c r="AT8" s="211"/>
      <c r="AU8" s="212"/>
    </row>
    <row r="9" spans="1:47" x14ac:dyDescent="0.3">
      <c r="B9" s="181"/>
      <c r="C9" s="241" t="s">
        <v>28</v>
      </c>
      <c r="D9" s="247" t="s">
        <v>4</v>
      </c>
      <c r="E9" s="242" t="s">
        <v>5</v>
      </c>
      <c r="F9" s="244" t="s">
        <v>6</v>
      </c>
      <c r="G9" s="245"/>
      <c r="H9" s="248"/>
      <c r="I9" s="244" t="s">
        <v>24</v>
      </c>
      <c r="J9" s="245"/>
      <c r="K9" s="248"/>
      <c r="L9" s="244" t="s">
        <v>25</v>
      </c>
      <c r="M9" s="245"/>
      <c r="N9" s="248"/>
      <c r="O9" s="244" t="s">
        <v>26</v>
      </c>
      <c r="P9" s="245"/>
      <c r="Q9" s="246"/>
      <c r="R9" s="258" t="s">
        <v>28</v>
      </c>
      <c r="S9" s="259" t="s">
        <v>29</v>
      </c>
      <c r="T9" s="264" t="s">
        <v>5</v>
      </c>
      <c r="U9" s="244" t="s">
        <v>6</v>
      </c>
      <c r="V9" s="245"/>
      <c r="W9" s="248"/>
      <c r="X9" s="244" t="s">
        <v>24</v>
      </c>
      <c r="Y9" s="245"/>
      <c r="Z9" s="248"/>
      <c r="AA9" s="244" t="s">
        <v>25</v>
      </c>
      <c r="AB9" s="245"/>
      <c r="AC9" s="248"/>
      <c r="AD9" s="244" t="s">
        <v>26</v>
      </c>
      <c r="AE9" s="245"/>
      <c r="AF9" s="246"/>
      <c r="AG9" s="213"/>
      <c r="AH9" s="214"/>
      <c r="AI9" s="263"/>
      <c r="AJ9" s="213"/>
      <c r="AK9" s="214"/>
      <c r="AL9" s="263"/>
      <c r="AM9" s="205"/>
      <c r="AN9" s="206"/>
      <c r="AO9" s="253"/>
      <c r="AP9" s="205"/>
      <c r="AQ9" s="206"/>
      <c r="AR9" s="253"/>
      <c r="AS9" s="256"/>
      <c r="AT9" s="214"/>
      <c r="AU9" s="215"/>
    </row>
    <row r="10" spans="1:47" ht="27" customHeight="1" x14ac:dyDescent="0.3">
      <c r="B10" s="181"/>
      <c r="C10" s="241"/>
      <c r="D10" s="229"/>
      <c r="E10" s="242"/>
      <c r="F10" s="28" t="s">
        <v>28</v>
      </c>
      <c r="G10" s="29" t="s">
        <v>4</v>
      </c>
      <c r="H10" s="30" t="s">
        <v>5</v>
      </c>
      <c r="I10" s="28" t="s">
        <v>28</v>
      </c>
      <c r="J10" s="29" t="s">
        <v>4</v>
      </c>
      <c r="K10" s="30" t="s">
        <v>5</v>
      </c>
      <c r="L10" s="28" t="s">
        <v>28</v>
      </c>
      <c r="M10" s="29" t="s">
        <v>4</v>
      </c>
      <c r="N10" s="30" t="s">
        <v>5</v>
      </c>
      <c r="O10" s="28" t="s">
        <v>28</v>
      </c>
      <c r="P10" s="29" t="s">
        <v>4</v>
      </c>
      <c r="Q10" s="31" t="s">
        <v>5</v>
      </c>
      <c r="R10" s="235"/>
      <c r="S10" s="237"/>
      <c r="T10" s="190"/>
      <c r="U10" s="32" t="s">
        <v>28</v>
      </c>
      <c r="V10" s="33" t="s">
        <v>29</v>
      </c>
      <c r="W10" s="34" t="s">
        <v>5</v>
      </c>
      <c r="X10" s="32" t="s">
        <v>28</v>
      </c>
      <c r="Y10" s="33" t="s">
        <v>29</v>
      </c>
      <c r="Z10" s="34" t="s">
        <v>5</v>
      </c>
      <c r="AA10" s="32" t="s">
        <v>28</v>
      </c>
      <c r="AB10" s="33" t="s">
        <v>29</v>
      </c>
      <c r="AC10" s="34" t="s">
        <v>5</v>
      </c>
      <c r="AD10" s="32" t="s">
        <v>28</v>
      </c>
      <c r="AE10" s="33" t="s">
        <v>29</v>
      </c>
      <c r="AF10" s="35" t="s">
        <v>5</v>
      </c>
      <c r="AG10" s="74" t="s">
        <v>28</v>
      </c>
      <c r="AH10" s="37" t="s">
        <v>30</v>
      </c>
      <c r="AI10" s="38" t="s">
        <v>5</v>
      </c>
      <c r="AJ10" s="74" t="s">
        <v>28</v>
      </c>
      <c r="AK10" s="37" t="s">
        <v>30</v>
      </c>
      <c r="AL10" s="38" t="s">
        <v>5</v>
      </c>
      <c r="AM10" s="36" t="s">
        <v>28</v>
      </c>
      <c r="AN10" s="37" t="s">
        <v>30</v>
      </c>
      <c r="AO10" s="38" t="s">
        <v>5</v>
      </c>
      <c r="AP10" s="36" t="s">
        <v>28</v>
      </c>
      <c r="AQ10" s="37" t="s">
        <v>30</v>
      </c>
      <c r="AR10" s="38" t="s">
        <v>5</v>
      </c>
      <c r="AS10" s="39" t="s">
        <v>28</v>
      </c>
      <c r="AT10" s="40" t="s">
        <v>31</v>
      </c>
      <c r="AU10" s="41" t="s">
        <v>49</v>
      </c>
    </row>
    <row r="11" spans="1:47" ht="15" customHeight="1" x14ac:dyDescent="0.3">
      <c r="A11" s="191">
        <v>2017</v>
      </c>
      <c r="B11" s="42" t="s">
        <v>7</v>
      </c>
      <c r="C11" s="19">
        <f t="shared" ref="C11:C16" si="0">D11*E11</f>
        <v>1535.25</v>
      </c>
      <c r="D11" s="43">
        <v>267</v>
      </c>
      <c r="E11" s="85">
        <v>5.75</v>
      </c>
      <c r="F11" s="11">
        <v>0</v>
      </c>
      <c r="G11" s="8"/>
      <c r="H11" s="6"/>
      <c r="I11" s="11">
        <v>0</v>
      </c>
      <c r="J11" s="8"/>
      <c r="K11" s="6"/>
      <c r="L11" s="11">
        <v>0</v>
      </c>
      <c r="M11" s="8"/>
      <c r="N11" s="6"/>
      <c r="O11" s="11">
        <v>0</v>
      </c>
      <c r="P11" s="8"/>
      <c r="Q11" s="7"/>
      <c r="R11" s="9">
        <f t="shared" ref="R11:R16" si="1">S11*T11</f>
        <v>1535.25</v>
      </c>
      <c r="S11" s="43">
        <v>267</v>
      </c>
      <c r="T11" s="73">
        <v>5.75</v>
      </c>
      <c r="U11" s="147">
        <v>0</v>
      </c>
      <c r="V11" s="8"/>
      <c r="W11" s="6"/>
      <c r="X11" s="11">
        <v>0</v>
      </c>
      <c r="Y11" s="8"/>
      <c r="Z11" s="6"/>
      <c r="AA11" s="11">
        <v>0</v>
      </c>
      <c r="AB11" s="8"/>
      <c r="AC11" s="6"/>
      <c r="AD11" s="11">
        <v>0</v>
      </c>
      <c r="AE11" s="8"/>
      <c r="AF11" s="7"/>
      <c r="AG11" s="27">
        <v>8.0399999999999991</v>
      </c>
      <c r="AH11" s="23">
        <v>3094</v>
      </c>
      <c r="AI11" s="86">
        <f t="shared" ref="AI11:AI16" si="2">AG11/AH11</f>
        <v>2.5985778926955394E-3</v>
      </c>
      <c r="AJ11" s="19">
        <v>88.881174000000001</v>
      </c>
      <c r="AK11" s="23">
        <v>36725</v>
      </c>
      <c r="AL11" s="86">
        <f t="shared" ref="AL11:AL16" si="3">AJ11/AK11</f>
        <v>2.4201817290673928E-3</v>
      </c>
      <c r="AM11" s="9">
        <v>0</v>
      </c>
      <c r="AN11" s="8"/>
      <c r="AO11" s="11"/>
      <c r="AP11" s="9">
        <v>0</v>
      </c>
      <c r="AQ11" s="8"/>
      <c r="AR11" s="7"/>
      <c r="AS11" s="9">
        <f t="shared" ref="AS11:AS16" si="4">AT11*AU11</f>
        <v>0</v>
      </c>
      <c r="AT11" s="23">
        <v>0</v>
      </c>
      <c r="AU11" s="7">
        <f>IF(AT11=0,0,AS11/AT11)</f>
        <v>0</v>
      </c>
    </row>
    <row r="12" spans="1:47" x14ac:dyDescent="0.3">
      <c r="A12" s="192"/>
      <c r="B12" s="17" t="s">
        <v>8</v>
      </c>
      <c r="C12" s="19">
        <f t="shared" si="0"/>
        <v>1523.75</v>
      </c>
      <c r="D12" s="43">
        <v>265</v>
      </c>
      <c r="E12" s="85">
        <v>5.75</v>
      </c>
      <c r="F12" s="11">
        <v>0</v>
      </c>
      <c r="G12" s="8"/>
      <c r="H12" s="6"/>
      <c r="I12" s="11">
        <v>0</v>
      </c>
      <c r="J12" s="8"/>
      <c r="K12" s="6"/>
      <c r="L12" s="11">
        <v>0</v>
      </c>
      <c r="M12" s="8"/>
      <c r="N12" s="6"/>
      <c r="O12" s="11">
        <v>0</v>
      </c>
      <c r="P12" s="8"/>
      <c r="Q12" s="7"/>
      <c r="R12" s="9">
        <f t="shared" si="1"/>
        <v>1523.75</v>
      </c>
      <c r="S12" s="43">
        <v>265</v>
      </c>
      <c r="T12" s="73">
        <v>5.75</v>
      </c>
      <c r="U12" s="10">
        <v>0</v>
      </c>
      <c r="V12" s="8"/>
      <c r="W12" s="6"/>
      <c r="X12" s="11">
        <v>0</v>
      </c>
      <c r="Y12" s="8"/>
      <c r="Z12" s="6"/>
      <c r="AA12" s="11">
        <v>0</v>
      </c>
      <c r="AB12" s="8"/>
      <c r="AC12" s="6"/>
      <c r="AD12" s="11">
        <v>0</v>
      </c>
      <c r="AE12" s="8"/>
      <c r="AF12" s="7"/>
      <c r="AG12" s="27">
        <v>9.6</v>
      </c>
      <c r="AH12" s="23">
        <v>3691</v>
      </c>
      <c r="AI12" s="86">
        <f t="shared" si="2"/>
        <v>2.6009211595773504E-3</v>
      </c>
      <c r="AJ12" s="19">
        <v>26.035272000000003</v>
      </c>
      <c r="AK12" s="23">
        <v>24639</v>
      </c>
      <c r="AL12" s="152">
        <f t="shared" si="3"/>
        <v>1.056669183002557E-3</v>
      </c>
      <c r="AM12" s="9">
        <v>0</v>
      </c>
      <c r="AN12" s="8"/>
      <c r="AO12" s="11"/>
      <c r="AP12" s="9">
        <v>0</v>
      </c>
      <c r="AQ12" s="8"/>
      <c r="AR12" s="7"/>
      <c r="AS12" s="9">
        <f t="shared" si="4"/>
        <v>0</v>
      </c>
      <c r="AT12" s="23">
        <v>0</v>
      </c>
      <c r="AU12" s="7">
        <f t="shared" ref="AU12:AU22" si="5">IF(AT12=0,0,AS12/AT12)</f>
        <v>0</v>
      </c>
    </row>
    <row r="13" spans="1:47" x14ac:dyDescent="0.3">
      <c r="A13" s="192"/>
      <c r="B13" s="17" t="s">
        <v>9</v>
      </c>
      <c r="C13" s="19">
        <f t="shared" si="0"/>
        <v>1460.5</v>
      </c>
      <c r="D13" s="43">
        <v>254</v>
      </c>
      <c r="E13" s="85">
        <v>5.75</v>
      </c>
      <c r="F13" s="11">
        <v>0</v>
      </c>
      <c r="G13" s="8"/>
      <c r="H13" s="6"/>
      <c r="I13" s="11">
        <v>0</v>
      </c>
      <c r="J13" s="8"/>
      <c r="K13" s="6"/>
      <c r="L13" s="11">
        <v>0</v>
      </c>
      <c r="M13" s="8"/>
      <c r="N13" s="6"/>
      <c r="O13" s="11">
        <v>0</v>
      </c>
      <c r="P13" s="8"/>
      <c r="Q13" s="7"/>
      <c r="R13" s="9">
        <f t="shared" si="1"/>
        <v>1460.5</v>
      </c>
      <c r="S13" s="43">
        <v>254</v>
      </c>
      <c r="T13" s="73">
        <v>5.75</v>
      </c>
      <c r="U13" s="10">
        <v>0</v>
      </c>
      <c r="V13" s="8"/>
      <c r="W13" s="6"/>
      <c r="X13" s="11">
        <v>0</v>
      </c>
      <c r="Y13" s="8"/>
      <c r="Z13" s="6"/>
      <c r="AA13" s="11">
        <v>0</v>
      </c>
      <c r="AB13" s="8"/>
      <c r="AC13" s="6"/>
      <c r="AD13" s="11">
        <v>0</v>
      </c>
      <c r="AE13" s="8"/>
      <c r="AF13" s="7"/>
      <c r="AG13" s="27">
        <v>8.2471101400000002</v>
      </c>
      <c r="AH13" s="23">
        <v>3173</v>
      </c>
      <c r="AI13" s="86">
        <f t="shared" si="2"/>
        <v>2.5991522659943272E-3</v>
      </c>
      <c r="AJ13" s="19">
        <v>25.981352000000001</v>
      </c>
      <c r="AK13" s="23">
        <v>19768</v>
      </c>
      <c r="AL13" s="152">
        <f t="shared" si="3"/>
        <v>1.3143136382031567E-3</v>
      </c>
      <c r="AM13" s="9">
        <v>0</v>
      </c>
      <c r="AN13" s="8"/>
      <c r="AO13" s="11"/>
      <c r="AP13" s="9">
        <v>0</v>
      </c>
      <c r="AQ13" s="8"/>
      <c r="AR13" s="7"/>
      <c r="AS13" s="9">
        <f t="shared" si="4"/>
        <v>0</v>
      </c>
      <c r="AT13" s="23">
        <v>0</v>
      </c>
      <c r="AU13" s="7">
        <f t="shared" si="5"/>
        <v>0</v>
      </c>
    </row>
    <row r="14" spans="1:47" x14ac:dyDescent="0.3">
      <c r="A14" s="192"/>
      <c r="B14" s="17" t="s">
        <v>10</v>
      </c>
      <c r="C14" s="19">
        <f t="shared" si="0"/>
        <v>1414.5</v>
      </c>
      <c r="D14" s="43">
        <v>246</v>
      </c>
      <c r="E14" s="85">
        <v>5.75</v>
      </c>
      <c r="F14" s="11">
        <v>0</v>
      </c>
      <c r="G14" s="8"/>
      <c r="H14" s="6"/>
      <c r="I14" s="11">
        <v>0</v>
      </c>
      <c r="J14" s="8"/>
      <c r="K14" s="6"/>
      <c r="L14" s="11">
        <v>0</v>
      </c>
      <c r="M14" s="8"/>
      <c r="N14" s="6"/>
      <c r="O14" s="11">
        <v>0</v>
      </c>
      <c r="P14" s="8"/>
      <c r="Q14" s="7"/>
      <c r="R14" s="9">
        <f t="shared" si="1"/>
        <v>1414.5</v>
      </c>
      <c r="S14" s="43">
        <v>246</v>
      </c>
      <c r="T14" s="73">
        <v>5.75</v>
      </c>
      <c r="U14" s="10">
        <v>0</v>
      </c>
      <c r="V14" s="8"/>
      <c r="W14" s="6"/>
      <c r="X14" s="11">
        <v>0</v>
      </c>
      <c r="Y14" s="8"/>
      <c r="Z14" s="6"/>
      <c r="AA14" s="11">
        <v>0</v>
      </c>
      <c r="AB14" s="8"/>
      <c r="AC14" s="6"/>
      <c r="AD14" s="11">
        <v>0</v>
      </c>
      <c r="AE14" s="8"/>
      <c r="AF14" s="7"/>
      <c r="AG14" s="93">
        <v>9.0971494199999992</v>
      </c>
      <c r="AH14" s="71">
        <v>3499</v>
      </c>
      <c r="AI14" s="86">
        <f t="shared" si="2"/>
        <v>2.599928385252929E-3</v>
      </c>
      <c r="AJ14" s="19">
        <v>28.554010000000002</v>
      </c>
      <c r="AK14" s="23">
        <v>20732</v>
      </c>
      <c r="AL14" s="86">
        <f t="shared" si="3"/>
        <v>1.3772916264711559E-3</v>
      </c>
      <c r="AM14" s="9">
        <v>0</v>
      </c>
      <c r="AN14" s="8"/>
      <c r="AO14" s="11"/>
      <c r="AP14" s="9">
        <v>0</v>
      </c>
      <c r="AQ14" s="8"/>
      <c r="AR14" s="7"/>
      <c r="AS14" s="9">
        <f t="shared" si="4"/>
        <v>0</v>
      </c>
      <c r="AT14" s="23">
        <v>0</v>
      </c>
      <c r="AU14" s="7">
        <f t="shared" si="5"/>
        <v>0</v>
      </c>
    </row>
    <row r="15" spans="1:47" x14ac:dyDescent="0.3">
      <c r="A15" s="192"/>
      <c r="B15" s="17" t="s">
        <v>11</v>
      </c>
      <c r="C15" s="19">
        <f t="shared" si="0"/>
        <v>1357</v>
      </c>
      <c r="D15" s="43">
        <v>236</v>
      </c>
      <c r="E15" s="85">
        <v>5.75</v>
      </c>
      <c r="F15" s="11">
        <v>0</v>
      </c>
      <c r="G15" s="8"/>
      <c r="H15" s="6"/>
      <c r="I15" s="11">
        <v>0</v>
      </c>
      <c r="J15" s="8"/>
      <c r="K15" s="6"/>
      <c r="L15" s="11">
        <v>0</v>
      </c>
      <c r="M15" s="8"/>
      <c r="N15" s="6"/>
      <c r="O15" s="11">
        <v>0</v>
      </c>
      <c r="P15" s="8"/>
      <c r="Q15" s="7"/>
      <c r="R15" s="9">
        <f t="shared" si="1"/>
        <v>1357</v>
      </c>
      <c r="S15" s="43">
        <v>236</v>
      </c>
      <c r="T15" s="73">
        <v>5.75</v>
      </c>
      <c r="U15" s="10">
        <v>0</v>
      </c>
      <c r="V15" s="8"/>
      <c r="W15" s="6"/>
      <c r="X15" s="11">
        <v>0</v>
      </c>
      <c r="Y15" s="8"/>
      <c r="Z15" s="6"/>
      <c r="AA15" s="11">
        <v>0</v>
      </c>
      <c r="AB15" s="8"/>
      <c r="AC15" s="6"/>
      <c r="AD15" s="11">
        <v>0</v>
      </c>
      <c r="AE15" s="8"/>
      <c r="AF15" s="7"/>
      <c r="AG15" s="93">
        <v>8.7460171199999994</v>
      </c>
      <c r="AH15" s="71">
        <v>3364</v>
      </c>
      <c r="AI15" s="86">
        <f t="shared" si="2"/>
        <v>2.5998861831153389E-3</v>
      </c>
      <c r="AJ15" s="19">
        <v>27.079298000000001</v>
      </c>
      <c r="AK15" s="23">
        <v>18731</v>
      </c>
      <c r="AL15" s="86">
        <f t="shared" si="3"/>
        <v>1.4456941967860766E-3</v>
      </c>
      <c r="AM15" s="9">
        <v>0</v>
      </c>
      <c r="AN15" s="8"/>
      <c r="AO15" s="11"/>
      <c r="AP15" s="9">
        <v>0</v>
      </c>
      <c r="AQ15" s="8"/>
      <c r="AR15" s="7"/>
      <c r="AS15" s="9">
        <f t="shared" si="4"/>
        <v>0</v>
      </c>
      <c r="AT15" s="23">
        <v>0</v>
      </c>
      <c r="AU15" s="7">
        <f t="shared" si="5"/>
        <v>0</v>
      </c>
    </row>
    <row r="16" spans="1:47" x14ac:dyDescent="0.3">
      <c r="A16" s="192"/>
      <c r="B16" s="17" t="s">
        <v>12</v>
      </c>
      <c r="C16" s="19">
        <f t="shared" si="0"/>
        <v>1322.5</v>
      </c>
      <c r="D16" s="43">
        <v>230</v>
      </c>
      <c r="E16" s="85">
        <v>5.75</v>
      </c>
      <c r="F16" s="11">
        <v>0</v>
      </c>
      <c r="G16" s="8"/>
      <c r="H16" s="6"/>
      <c r="I16" s="11">
        <v>0</v>
      </c>
      <c r="J16" s="8"/>
      <c r="K16" s="6"/>
      <c r="L16" s="11">
        <v>0</v>
      </c>
      <c r="M16" s="8"/>
      <c r="N16" s="6"/>
      <c r="O16" s="11">
        <v>0</v>
      </c>
      <c r="P16" s="8"/>
      <c r="Q16" s="7"/>
      <c r="R16" s="9">
        <f t="shared" si="1"/>
        <v>1322.5</v>
      </c>
      <c r="S16" s="43">
        <v>230</v>
      </c>
      <c r="T16" s="73">
        <v>5.75</v>
      </c>
      <c r="U16" s="10">
        <v>0</v>
      </c>
      <c r="V16" s="8"/>
      <c r="W16" s="6"/>
      <c r="X16" s="11">
        <v>0</v>
      </c>
      <c r="Y16" s="8"/>
      <c r="Z16" s="6"/>
      <c r="AA16" s="11">
        <v>0</v>
      </c>
      <c r="AB16" s="8"/>
      <c r="AC16" s="6"/>
      <c r="AD16" s="11">
        <v>0</v>
      </c>
      <c r="AE16" s="8"/>
      <c r="AF16" s="7"/>
      <c r="AG16" s="93">
        <v>8.9336556399999978</v>
      </c>
      <c r="AH16" s="71">
        <v>3436</v>
      </c>
      <c r="AI16" s="86">
        <f t="shared" si="2"/>
        <v>2.600016193247962E-3</v>
      </c>
      <c r="AJ16" s="129">
        <v>26.954608</v>
      </c>
      <c r="AK16" s="23">
        <v>18546</v>
      </c>
      <c r="AL16" s="86">
        <f t="shared" si="3"/>
        <v>1.4533919982745605E-3</v>
      </c>
      <c r="AM16" s="9">
        <v>0</v>
      </c>
      <c r="AN16" s="8"/>
      <c r="AO16" s="11"/>
      <c r="AP16" s="9">
        <v>0</v>
      </c>
      <c r="AQ16" s="8"/>
      <c r="AR16" s="7"/>
      <c r="AS16" s="9">
        <f t="shared" si="4"/>
        <v>0</v>
      </c>
      <c r="AT16" s="23">
        <v>0</v>
      </c>
      <c r="AU16" s="7">
        <f t="shared" si="5"/>
        <v>0</v>
      </c>
    </row>
    <row r="17" spans="1:47" x14ac:dyDescent="0.3">
      <c r="A17" s="192"/>
      <c r="B17" s="17" t="s">
        <v>13</v>
      </c>
      <c r="C17" s="19">
        <f t="shared" ref="C17:C29" si="6">D17*E17</f>
        <v>1282.25</v>
      </c>
      <c r="D17" s="48">
        <v>223</v>
      </c>
      <c r="E17" s="85">
        <v>5.75</v>
      </c>
      <c r="F17" s="11">
        <v>0</v>
      </c>
      <c r="G17" s="8"/>
      <c r="H17" s="6"/>
      <c r="I17" s="11">
        <v>0</v>
      </c>
      <c r="J17" s="8"/>
      <c r="K17" s="6"/>
      <c r="L17" s="11">
        <v>0</v>
      </c>
      <c r="M17" s="8"/>
      <c r="N17" s="6"/>
      <c r="O17" s="11">
        <v>0</v>
      </c>
      <c r="P17" s="8"/>
      <c r="Q17" s="7"/>
      <c r="R17" s="9">
        <f t="shared" ref="R17:R22" si="7">S17*T17</f>
        <v>1282.25</v>
      </c>
      <c r="S17" s="48">
        <v>223</v>
      </c>
      <c r="T17" s="73">
        <v>5.75</v>
      </c>
      <c r="U17" s="10">
        <v>0</v>
      </c>
      <c r="V17" s="8"/>
      <c r="W17" s="6"/>
      <c r="X17" s="11">
        <v>0</v>
      </c>
      <c r="Y17" s="8"/>
      <c r="Z17" s="6"/>
      <c r="AA17" s="11">
        <v>0</v>
      </c>
      <c r="AB17" s="8"/>
      <c r="AC17" s="6"/>
      <c r="AD17" s="11">
        <v>0</v>
      </c>
      <c r="AE17" s="8"/>
      <c r="AF17" s="7"/>
      <c r="AG17" s="93">
        <v>1.69</v>
      </c>
      <c r="AH17" s="71">
        <v>654</v>
      </c>
      <c r="AI17" s="86">
        <f t="shared" ref="AI17:AI29" si="8">AG17/AH17</f>
        <v>2.5840978593272171E-3</v>
      </c>
      <c r="AJ17" s="19">
        <v>9.09</v>
      </c>
      <c r="AK17" s="71">
        <v>13484</v>
      </c>
      <c r="AL17" s="86">
        <f t="shared" ref="AL17" si="9">AJ17/AK17</f>
        <v>6.7413230495401953E-4</v>
      </c>
      <c r="AM17" s="9">
        <v>0</v>
      </c>
      <c r="AN17" s="8"/>
      <c r="AO17" s="11"/>
      <c r="AP17" s="9">
        <v>0</v>
      </c>
      <c r="AQ17" s="8"/>
      <c r="AR17" s="7"/>
      <c r="AS17" s="9">
        <f t="shared" ref="AS17:AS22" si="10">AT17*AU17</f>
        <v>0</v>
      </c>
      <c r="AT17" s="23">
        <v>0</v>
      </c>
      <c r="AU17" s="7">
        <f t="shared" si="5"/>
        <v>0</v>
      </c>
    </row>
    <row r="18" spans="1:47" x14ac:dyDescent="0.3">
      <c r="A18" s="192"/>
      <c r="B18" s="17" t="s">
        <v>14</v>
      </c>
      <c r="C18" s="19">
        <f t="shared" si="6"/>
        <v>1247.75</v>
      </c>
      <c r="D18" s="48">
        <v>217</v>
      </c>
      <c r="E18" s="85">
        <v>5.75</v>
      </c>
      <c r="F18" s="11">
        <v>0</v>
      </c>
      <c r="G18" s="8"/>
      <c r="H18" s="6"/>
      <c r="I18" s="11">
        <v>0</v>
      </c>
      <c r="J18" s="8"/>
      <c r="K18" s="6"/>
      <c r="L18" s="11">
        <v>0</v>
      </c>
      <c r="M18" s="8"/>
      <c r="N18" s="6"/>
      <c r="O18" s="11">
        <v>0</v>
      </c>
      <c r="P18" s="8"/>
      <c r="Q18" s="7"/>
      <c r="R18" s="9">
        <f t="shared" si="7"/>
        <v>1247.75</v>
      </c>
      <c r="S18" s="48">
        <v>217</v>
      </c>
      <c r="T18" s="73">
        <v>5.75</v>
      </c>
      <c r="U18" s="10">
        <v>0</v>
      </c>
      <c r="V18" s="8"/>
      <c r="W18" s="6"/>
      <c r="X18" s="11">
        <v>0</v>
      </c>
      <c r="Y18" s="8"/>
      <c r="Z18" s="6"/>
      <c r="AA18" s="11">
        <v>0</v>
      </c>
      <c r="AB18" s="8"/>
      <c r="AC18" s="6"/>
      <c r="AD18" s="11">
        <v>0</v>
      </c>
      <c r="AE18" s="8"/>
      <c r="AF18" s="7"/>
      <c r="AG18" s="27">
        <v>8.02</v>
      </c>
      <c r="AH18" s="23">
        <v>3091</v>
      </c>
      <c r="AI18" s="86">
        <f t="shared" si="8"/>
        <v>2.5946295697185377E-3</v>
      </c>
      <c r="AJ18" s="129">
        <v>0</v>
      </c>
      <c r="AK18" s="71">
        <v>0</v>
      </c>
      <c r="AL18" s="91">
        <f>IF(ISERROR(AJ18/AK18),0,AJ18/AK18)</f>
        <v>0</v>
      </c>
      <c r="AM18" s="9">
        <v>0</v>
      </c>
      <c r="AN18" s="8"/>
      <c r="AO18" s="11"/>
      <c r="AP18" s="9">
        <v>0</v>
      </c>
      <c r="AQ18" s="8"/>
      <c r="AR18" s="7"/>
      <c r="AS18" s="9">
        <f t="shared" si="10"/>
        <v>0</v>
      </c>
      <c r="AT18" s="23">
        <v>0</v>
      </c>
      <c r="AU18" s="7">
        <f t="shared" si="5"/>
        <v>0</v>
      </c>
    </row>
    <row r="19" spans="1:47" x14ac:dyDescent="0.3">
      <c r="A19" s="192"/>
      <c r="B19" s="17" t="s">
        <v>15</v>
      </c>
      <c r="C19" s="19">
        <f t="shared" si="6"/>
        <v>1207.5</v>
      </c>
      <c r="D19" s="48">
        <v>210</v>
      </c>
      <c r="E19" s="85">
        <v>5.75</v>
      </c>
      <c r="F19" s="11">
        <v>0</v>
      </c>
      <c r="G19" s="8"/>
      <c r="H19" s="6"/>
      <c r="I19" s="11">
        <v>0</v>
      </c>
      <c r="J19" s="8"/>
      <c r="K19" s="6"/>
      <c r="L19" s="11">
        <v>0</v>
      </c>
      <c r="M19" s="8"/>
      <c r="N19" s="6"/>
      <c r="O19" s="11">
        <v>0</v>
      </c>
      <c r="P19" s="8"/>
      <c r="Q19" s="7"/>
      <c r="R19" s="9">
        <f t="shared" si="7"/>
        <v>1207.5</v>
      </c>
      <c r="S19" s="48">
        <v>210</v>
      </c>
      <c r="T19" s="73">
        <v>5.75</v>
      </c>
      <c r="U19" s="10">
        <v>0</v>
      </c>
      <c r="V19" s="8"/>
      <c r="W19" s="6"/>
      <c r="X19" s="11">
        <v>0</v>
      </c>
      <c r="Y19" s="8"/>
      <c r="Z19" s="6"/>
      <c r="AA19" s="11">
        <v>0</v>
      </c>
      <c r="AB19" s="8"/>
      <c r="AC19" s="6"/>
      <c r="AD19" s="11">
        <v>0</v>
      </c>
      <c r="AE19" s="8"/>
      <c r="AF19" s="7"/>
      <c r="AG19" s="27">
        <v>8.02</v>
      </c>
      <c r="AH19" s="170">
        <v>3087</v>
      </c>
      <c r="AI19" s="86">
        <f t="shared" si="8"/>
        <v>2.5979915775834143E-3</v>
      </c>
      <c r="AJ19" s="129">
        <v>0</v>
      </c>
      <c r="AK19" s="71">
        <v>0</v>
      </c>
      <c r="AL19" s="91">
        <f>IF(ISERROR(AJ19/AK19),0,AJ19/AK19)</f>
        <v>0</v>
      </c>
      <c r="AM19" s="9">
        <v>0</v>
      </c>
      <c r="AN19" s="8"/>
      <c r="AO19" s="11"/>
      <c r="AP19" s="9">
        <v>0</v>
      </c>
      <c r="AQ19" s="8"/>
      <c r="AR19" s="7"/>
      <c r="AS19" s="9">
        <f t="shared" si="10"/>
        <v>0</v>
      </c>
      <c r="AT19" s="23">
        <v>0</v>
      </c>
      <c r="AU19" s="7">
        <f t="shared" si="5"/>
        <v>0</v>
      </c>
    </row>
    <row r="20" spans="1:47" x14ac:dyDescent="0.3">
      <c r="A20" s="192"/>
      <c r="B20" s="17" t="s">
        <v>16</v>
      </c>
      <c r="C20" s="19">
        <f t="shared" si="6"/>
        <v>1173</v>
      </c>
      <c r="D20" s="48">
        <v>204</v>
      </c>
      <c r="E20" s="85">
        <v>5.75</v>
      </c>
      <c r="F20" s="11">
        <v>0</v>
      </c>
      <c r="G20" s="8"/>
      <c r="H20" s="6"/>
      <c r="I20" s="11">
        <v>0</v>
      </c>
      <c r="J20" s="8"/>
      <c r="K20" s="6"/>
      <c r="L20" s="11">
        <v>0</v>
      </c>
      <c r="M20" s="8"/>
      <c r="N20" s="6"/>
      <c r="O20" s="11">
        <v>0</v>
      </c>
      <c r="P20" s="8"/>
      <c r="Q20" s="7"/>
      <c r="R20" s="9">
        <f t="shared" si="7"/>
        <v>1173</v>
      </c>
      <c r="S20" s="48">
        <v>204</v>
      </c>
      <c r="T20" s="73">
        <v>5.75</v>
      </c>
      <c r="U20" s="10">
        <v>0</v>
      </c>
      <c r="V20" s="8"/>
      <c r="W20" s="6"/>
      <c r="X20" s="11">
        <v>0</v>
      </c>
      <c r="Y20" s="8"/>
      <c r="Z20" s="6"/>
      <c r="AA20" s="11">
        <v>0</v>
      </c>
      <c r="AB20" s="8"/>
      <c r="AC20" s="6"/>
      <c r="AD20" s="11">
        <v>0</v>
      </c>
      <c r="AE20" s="8"/>
      <c r="AF20" s="7"/>
      <c r="AG20" s="27">
        <v>8.36</v>
      </c>
      <c r="AH20" s="170">
        <v>3215</v>
      </c>
      <c r="AI20" s="86">
        <f t="shared" si="8"/>
        <v>2.6003110419906684E-3</v>
      </c>
      <c r="AJ20" s="129">
        <v>0</v>
      </c>
      <c r="AK20" s="71">
        <v>0</v>
      </c>
      <c r="AL20" s="91">
        <f>IF(ISERROR(AJ20/AK20),0,AJ20/AK20)</f>
        <v>0</v>
      </c>
      <c r="AM20" s="9">
        <v>0</v>
      </c>
      <c r="AN20" s="8"/>
      <c r="AO20" s="11"/>
      <c r="AP20" s="9">
        <v>0</v>
      </c>
      <c r="AQ20" s="8"/>
      <c r="AR20" s="7"/>
      <c r="AS20" s="9">
        <f t="shared" si="10"/>
        <v>0</v>
      </c>
      <c r="AT20" s="23">
        <v>0</v>
      </c>
      <c r="AU20" s="7">
        <f t="shared" si="5"/>
        <v>0</v>
      </c>
    </row>
    <row r="21" spans="1:47" x14ac:dyDescent="0.3">
      <c r="A21" s="192"/>
      <c r="B21" s="17" t="s">
        <v>17</v>
      </c>
      <c r="C21" s="19">
        <f t="shared" si="6"/>
        <v>1104</v>
      </c>
      <c r="D21" s="48">
        <v>192</v>
      </c>
      <c r="E21" s="85">
        <v>5.75</v>
      </c>
      <c r="F21" s="11">
        <v>0</v>
      </c>
      <c r="G21" s="8"/>
      <c r="H21" s="6"/>
      <c r="I21" s="11">
        <v>0</v>
      </c>
      <c r="J21" s="8"/>
      <c r="K21" s="6"/>
      <c r="L21" s="11">
        <v>0</v>
      </c>
      <c r="M21" s="8"/>
      <c r="N21" s="6"/>
      <c r="O21" s="11">
        <v>0</v>
      </c>
      <c r="P21" s="8"/>
      <c r="Q21" s="7"/>
      <c r="R21" s="9">
        <f t="shared" si="7"/>
        <v>1104</v>
      </c>
      <c r="S21" s="48">
        <v>192</v>
      </c>
      <c r="T21" s="73">
        <v>5.75</v>
      </c>
      <c r="U21" s="10">
        <v>0</v>
      </c>
      <c r="V21" s="8"/>
      <c r="W21" s="6"/>
      <c r="X21" s="11">
        <v>0</v>
      </c>
      <c r="Y21" s="8"/>
      <c r="Z21" s="6"/>
      <c r="AA21" s="11">
        <v>0</v>
      </c>
      <c r="AB21" s="8"/>
      <c r="AC21" s="6"/>
      <c r="AD21" s="11">
        <v>0</v>
      </c>
      <c r="AE21" s="8"/>
      <c r="AF21" s="7"/>
      <c r="AG21" s="27">
        <v>8.85</v>
      </c>
      <c r="AH21" s="170">
        <v>3402</v>
      </c>
      <c r="AI21" s="86">
        <f t="shared" si="8"/>
        <v>2.6014109347442678E-3</v>
      </c>
      <c r="AJ21" s="129">
        <v>0</v>
      </c>
      <c r="AK21" s="71">
        <v>0</v>
      </c>
      <c r="AL21" s="91">
        <f>IF(ISERROR(AJ21/AK21),0,AJ21/AK21)</f>
        <v>0</v>
      </c>
      <c r="AM21" s="9">
        <v>0</v>
      </c>
      <c r="AN21" s="8"/>
      <c r="AO21" s="11"/>
      <c r="AP21" s="9">
        <v>0</v>
      </c>
      <c r="AQ21" s="8"/>
      <c r="AR21" s="7"/>
      <c r="AS21" s="9">
        <f t="shared" si="10"/>
        <v>0</v>
      </c>
      <c r="AT21" s="23">
        <v>0</v>
      </c>
      <c r="AU21" s="7">
        <f t="shared" si="5"/>
        <v>0</v>
      </c>
    </row>
    <row r="22" spans="1:47" x14ac:dyDescent="0.3">
      <c r="A22" s="192"/>
      <c r="B22" s="17" t="s">
        <v>18</v>
      </c>
      <c r="C22" s="19">
        <f t="shared" si="6"/>
        <v>1040.75</v>
      </c>
      <c r="D22" s="48">
        <v>181</v>
      </c>
      <c r="E22" s="85">
        <v>5.75</v>
      </c>
      <c r="F22" s="11">
        <v>0</v>
      </c>
      <c r="G22" s="8"/>
      <c r="H22" s="6"/>
      <c r="I22" s="11">
        <v>0</v>
      </c>
      <c r="J22" s="8"/>
      <c r="K22" s="6"/>
      <c r="L22" s="11">
        <v>0</v>
      </c>
      <c r="M22" s="8"/>
      <c r="N22" s="6"/>
      <c r="O22" s="11">
        <v>0</v>
      </c>
      <c r="P22" s="8"/>
      <c r="Q22" s="7"/>
      <c r="R22" s="9">
        <f t="shared" si="7"/>
        <v>1040.75</v>
      </c>
      <c r="S22" s="48">
        <v>181</v>
      </c>
      <c r="T22" s="85">
        <v>5.75</v>
      </c>
      <c r="U22" s="10">
        <v>0</v>
      </c>
      <c r="V22" s="8"/>
      <c r="W22" s="6"/>
      <c r="X22" s="11">
        <v>0</v>
      </c>
      <c r="Y22" s="8"/>
      <c r="Z22" s="6"/>
      <c r="AA22" s="11">
        <v>0</v>
      </c>
      <c r="AB22" s="8"/>
      <c r="AC22" s="6"/>
      <c r="AD22" s="11">
        <v>0</v>
      </c>
      <c r="AE22" s="8"/>
      <c r="AF22" s="7"/>
      <c r="AG22" s="93">
        <v>3.1599999999999997</v>
      </c>
      <c r="AH22" s="307">
        <v>1220</v>
      </c>
      <c r="AI22" s="152">
        <f t="shared" si="8"/>
        <v>2.5901639344262295E-3</v>
      </c>
      <c r="AJ22" s="158">
        <v>0</v>
      </c>
      <c r="AK22" s="71">
        <v>0</v>
      </c>
      <c r="AL22" s="91">
        <f>IF(ISERROR(AJ22/AK22),0,AJ22/AK22)</f>
        <v>0</v>
      </c>
      <c r="AM22" s="9">
        <v>0</v>
      </c>
      <c r="AN22" s="8"/>
      <c r="AO22" s="11"/>
      <c r="AP22" s="9">
        <v>0</v>
      </c>
      <c r="AQ22" s="8"/>
      <c r="AR22" s="7"/>
      <c r="AS22" s="9">
        <f t="shared" si="10"/>
        <v>0</v>
      </c>
      <c r="AT22" s="23">
        <v>0</v>
      </c>
      <c r="AU22" s="7">
        <f t="shared" si="5"/>
        <v>0</v>
      </c>
    </row>
    <row r="23" spans="1:47" s="26" customFormat="1" x14ac:dyDescent="0.3">
      <c r="A23" s="193"/>
      <c r="B23" s="49" t="s">
        <v>64</v>
      </c>
      <c r="C23" s="50">
        <f>SUM(C11:C22)</f>
        <v>15668.75</v>
      </c>
      <c r="D23" s="265" t="s">
        <v>32</v>
      </c>
      <c r="E23" s="249"/>
      <c r="F23" s="51">
        <f>SUM(F11:F22)</f>
        <v>0</v>
      </c>
      <c r="G23" s="249" t="s">
        <v>32</v>
      </c>
      <c r="H23" s="250"/>
      <c r="I23" s="51">
        <f>SUM(I11:I22)</f>
        <v>0</v>
      </c>
      <c r="J23" s="249" t="s">
        <v>32</v>
      </c>
      <c r="K23" s="250"/>
      <c r="L23" s="51">
        <f>SUM(L11:L22)</f>
        <v>0</v>
      </c>
      <c r="M23" s="249" t="s">
        <v>32</v>
      </c>
      <c r="N23" s="250"/>
      <c r="O23" s="51">
        <f>SUM(O11:O22)</f>
        <v>0</v>
      </c>
      <c r="P23" s="249"/>
      <c r="Q23" s="266"/>
      <c r="R23" s="52">
        <f>SUM(R11:R22)</f>
        <v>15668.75</v>
      </c>
      <c r="S23" s="265" t="s">
        <v>32</v>
      </c>
      <c r="T23" s="265"/>
      <c r="U23" s="51">
        <f>SUM(U11:U22)</f>
        <v>0</v>
      </c>
      <c r="V23" s="249" t="s">
        <v>32</v>
      </c>
      <c r="W23" s="250"/>
      <c r="X23" s="51">
        <f>SUM(X11:X22)</f>
        <v>0</v>
      </c>
      <c r="Y23" s="249" t="s">
        <v>32</v>
      </c>
      <c r="Z23" s="250"/>
      <c r="AA23" s="51">
        <f>SUM(AA11:AA22)</f>
        <v>0</v>
      </c>
      <c r="AB23" s="249" t="s">
        <v>32</v>
      </c>
      <c r="AC23" s="250"/>
      <c r="AD23" s="51">
        <f>SUM(AD11:AD22)</f>
        <v>0</v>
      </c>
      <c r="AE23" s="249"/>
      <c r="AF23" s="266"/>
      <c r="AG23" s="141">
        <f>SUM(AG11:AG22)</f>
        <v>90.763932319999981</v>
      </c>
      <c r="AH23" s="184" t="s">
        <v>32</v>
      </c>
      <c r="AI23" s="184"/>
      <c r="AJ23" s="50">
        <f>SUM(AJ11:AJ22)</f>
        <v>232.57571400000003</v>
      </c>
      <c r="AK23" s="265" t="s">
        <v>32</v>
      </c>
      <c r="AL23" s="265"/>
      <c r="AM23" s="150">
        <f>SUM(AM11:AM22)</f>
        <v>0</v>
      </c>
      <c r="AN23" s="249" t="s">
        <v>32</v>
      </c>
      <c r="AO23" s="275"/>
      <c r="AP23" s="150">
        <f>SUM(AP11:AP22)</f>
        <v>0</v>
      </c>
      <c r="AQ23" s="249"/>
      <c r="AR23" s="266"/>
      <c r="AS23" s="55">
        <f>SUM(AS11:AS22)</f>
        <v>0</v>
      </c>
      <c r="AT23" s="54">
        <f>SUM(AT11:AT22)</f>
        <v>0</v>
      </c>
      <c r="AU23" s="75"/>
    </row>
    <row r="24" spans="1:47" ht="15" customHeight="1" x14ac:dyDescent="0.3">
      <c r="A24" s="191">
        <v>2018</v>
      </c>
      <c r="B24" s="42" t="s">
        <v>7</v>
      </c>
      <c r="C24" s="19">
        <f t="shared" si="6"/>
        <v>1012</v>
      </c>
      <c r="D24" s="43">
        <v>176</v>
      </c>
      <c r="E24" s="85">
        <v>5.75</v>
      </c>
      <c r="F24" s="11">
        <v>0</v>
      </c>
      <c r="G24" s="8"/>
      <c r="H24" s="6"/>
      <c r="I24" s="11">
        <v>0</v>
      </c>
      <c r="J24" s="8"/>
      <c r="K24" s="6"/>
      <c r="L24" s="11">
        <v>0</v>
      </c>
      <c r="M24" s="8"/>
      <c r="N24" s="6"/>
      <c r="O24" s="11">
        <v>0</v>
      </c>
      <c r="P24" s="8"/>
      <c r="Q24" s="7"/>
      <c r="R24" s="9">
        <f t="shared" ref="R24:R29" si="11">S24*T24</f>
        <v>1012</v>
      </c>
      <c r="S24" s="43">
        <v>176</v>
      </c>
      <c r="T24" s="85">
        <v>5.75</v>
      </c>
      <c r="U24" s="10">
        <v>0</v>
      </c>
      <c r="V24" s="8"/>
      <c r="W24" s="6"/>
      <c r="X24" s="11">
        <v>0</v>
      </c>
      <c r="Y24" s="8"/>
      <c r="Z24" s="6"/>
      <c r="AA24" s="11">
        <v>0</v>
      </c>
      <c r="AB24" s="8"/>
      <c r="AC24" s="6"/>
      <c r="AD24" s="11">
        <v>0</v>
      </c>
      <c r="AE24" s="8"/>
      <c r="AF24" s="7"/>
      <c r="AG24" s="93">
        <v>0</v>
      </c>
      <c r="AH24" s="71">
        <v>0</v>
      </c>
      <c r="AI24" s="152" t="e">
        <f t="shared" si="8"/>
        <v>#DIV/0!</v>
      </c>
      <c r="AJ24" s="304">
        <v>0</v>
      </c>
      <c r="AK24" s="71">
        <v>0</v>
      </c>
      <c r="AL24" s="91">
        <f>IF(ISERROR(AJ24/AK24),0,AJ24/AK24)</f>
        <v>0</v>
      </c>
      <c r="AM24" s="9">
        <v>0</v>
      </c>
      <c r="AN24" s="8"/>
      <c r="AO24" s="11"/>
      <c r="AP24" s="9">
        <v>0</v>
      </c>
      <c r="AQ24" s="8"/>
      <c r="AR24" s="7"/>
      <c r="AS24" s="9">
        <f t="shared" ref="AS24:AS29" si="12">AT24*AU24</f>
        <v>0</v>
      </c>
      <c r="AT24" s="23">
        <v>0</v>
      </c>
      <c r="AU24" s="7">
        <f t="shared" ref="AU24:AU29" si="13">IF(AT24=0,0,AS24/AT24)</f>
        <v>0</v>
      </c>
    </row>
    <row r="25" spans="1:47" x14ac:dyDescent="0.3">
      <c r="A25" s="192"/>
      <c r="B25" s="17" t="s">
        <v>8</v>
      </c>
      <c r="C25" s="19">
        <f t="shared" si="6"/>
        <v>948.75</v>
      </c>
      <c r="D25" s="43">
        <v>165</v>
      </c>
      <c r="E25" s="85">
        <v>5.75</v>
      </c>
      <c r="F25" s="11">
        <v>0</v>
      </c>
      <c r="G25" s="8"/>
      <c r="H25" s="6"/>
      <c r="I25" s="11">
        <v>0</v>
      </c>
      <c r="J25" s="8"/>
      <c r="K25" s="6"/>
      <c r="L25" s="11">
        <v>0</v>
      </c>
      <c r="M25" s="8"/>
      <c r="N25" s="6"/>
      <c r="O25" s="11">
        <v>0</v>
      </c>
      <c r="P25" s="8"/>
      <c r="Q25" s="7"/>
      <c r="R25" s="9">
        <f t="shared" si="11"/>
        <v>948.75</v>
      </c>
      <c r="S25" s="43">
        <v>165</v>
      </c>
      <c r="T25" s="85">
        <v>5.75</v>
      </c>
      <c r="U25" s="10">
        <v>0</v>
      </c>
      <c r="V25" s="8"/>
      <c r="W25" s="6"/>
      <c r="X25" s="11">
        <v>0</v>
      </c>
      <c r="Y25" s="8"/>
      <c r="Z25" s="6"/>
      <c r="AA25" s="11">
        <v>0</v>
      </c>
      <c r="AB25" s="8"/>
      <c r="AC25" s="6"/>
      <c r="AD25" s="11">
        <v>0</v>
      </c>
      <c r="AE25" s="8"/>
      <c r="AF25" s="7"/>
      <c r="AG25" s="93">
        <v>0</v>
      </c>
      <c r="AH25" s="71">
        <v>0</v>
      </c>
      <c r="AI25" s="152" t="e">
        <f t="shared" si="8"/>
        <v>#DIV/0!</v>
      </c>
      <c r="AJ25" s="129">
        <v>0</v>
      </c>
      <c r="AK25" s="71">
        <v>0</v>
      </c>
      <c r="AL25" s="91">
        <f>IF(ISERROR(AJ25/AK25),0,AJ25/AK25)</f>
        <v>0</v>
      </c>
      <c r="AM25" s="9">
        <v>0</v>
      </c>
      <c r="AN25" s="8"/>
      <c r="AO25" s="11"/>
      <c r="AP25" s="9">
        <v>0</v>
      </c>
      <c r="AQ25" s="8"/>
      <c r="AR25" s="7"/>
      <c r="AS25" s="9">
        <f t="shared" si="12"/>
        <v>0</v>
      </c>
      <c r="AT25" s="23">
        <v>0</v>
      </c>
      <c r="AU25" s="7">
        <f t="shared" si="13"/>
        <v>0</v>
      </c>
    </row>
    <row r="26" spans="1:47" x14ac:dyDescent="0.3">
      <c r="A26" s="192"/>
      <c r="B26" s="17" t="s">
        <v>9</v>
      </c>
      <c r="C26" s="19">
        <f t="shared" si="6"/>
        <v>920</v>
      </c>
      <c r="D26" s="43">
        <v>160</v>
      </c>
      <c r="E26" s="85">
        <v>5.75</v>
      </c>
      <c r="F26" s="11">
        <v>0</v>
      </c>
      <c r="G26" s="8"/>
      <c r="H26" s="6"/>
      <c r="I26" s="11">
        <v>0</v>
      </c>
      <c r="J26" s="8"/>
      <c r="K26" s="6"/>
      <c r="L26" s="11">
        <v>0</v>
      </c>
      <c r="M26" s="8"/>
      <c r="N26" s="6"/>
      <c r="O26" s="11">
        <v>0</v>
      </c>
      <c r="P26" s="8"/>
      <c r="Q26" s="7"/>
      <c r="R26" s="9">
        <f t="shared" si="11"/>
        <v>920</v>
      </c>
      <c r="S26" s="43">
        <v>160</v>
      </c>
      <c r="T26" s="85">
        <v>5.75</v>
      </c>
      <c r="U26" s="10">
        <v>0</v>
      </c>
      <c r="V26" s="8"/>
      <c r="W26" s="6"/>
      <c r="X26" s="11">
        <v>0</v>
      </c>
      <c r="Y26" s="8"/>
      <c r="Z26" s="6"/>
      <c r="AA26" s="11">
        <v>0</v>
      </c>
      <c r="AB26" s="8"/>
      <c r="AC26" s="6"/>
      <c r="AD26" s="11">
        <v>0</v>
      </c>
      <c r="AE26" s="8"/>
      <c r="AF26" s="7"/>
      <c r="AG26" s="93">
        <v>0</v>
      </c>
      <c r="AH26" s="71">
        <v>0</v>
      </c>
      <c r="AI26" s="152" t="e">
        <f t="shared" si="8"/>
        <v>#DIV/0!</v>
      </c>
      <c r="AJ26" s="129">
        <v>0</v>
      </c>
      <c r="AK26" s="71">
        <v>0</v>
      </c>
      <c r="AL26" s="91">
        <f>IF(ISERROR(AJ26/AK26),0,AJ26/AK26)</f>
        <v>0</v>
      </c>
      <c r="AM26" s="9">
        <v>0</v>
      </c>
      <c r="AN26" s="8"/>
      <c r="AO26" s="11"/>
      <c r="AP26" s="9">
        <v>0</v>
      </c>
      <c r="AQ26" s="8"/>
      <c r="AR26" s="7"/>
      <c r="AS26" s="9">
        <f t="shared" si="12"/>
        <v>0</v>
      </c>
      <c r="AT26" s="23">
        <v>0</v>
      </c>
      <c r="AU26" s="7">
        <f t="shared" si="13"/>
        <v>0</v>
      </c>
    </row>
    <row r="27" spans="1:47" x14ac:dyDescent="0.3">
      <c r="A27" s="192"/>
      <c r="B27" s="17" t="s">
        <v>10</v>
      </c>
      <c r="C27" s="19">
        <f t="shared" si="6"/>
        <v>902.75</v>
      </c>
      <c r="D27" s="43">
        <v>157</v>
      </c>
      <c r="E27" s="85">
        <v>5.75</v>
      </c>
      <c r="F27" s="11">
        <v>0</v>
      </c>
      <c r="G27" s="8"/>
      <c r="H27" s="6"/>
      <c r="I27" s="11">
        <v>0</v>
      </c>
      <c r="J27" s="8"/>
      <c r="K27" s="6"/>
      <c r="L27" s="11">
        <v>0</v>
      </c>
      <c r="M27" s="8"/>
      <c r="N27" s="6"/>
      <c r="O27" s="11">
        <v>0</v>
      </c>
      <c r="P27" s="8"/>
      <c r="Q27" s="7"/>
      <c r="R27" s="9">
        <f t="shared" si="11"/>
        <v>902.75</v>
      </c>
      <c r="S27" s="43">
        <v>157</v>
      </c>
      <c r="T27" s="85">
        <v>5.75</v>
      </c>
      <c r="U27" s="10">
        <v>0</v>
      </c>
      <c r="V27" s="8"/>
      <c r="W27" s="6"/>
      <c r="X27" s="11">
        <v>0</v>
      </c>
      <c r="Y27" s="8"/>
      <c r="Z27" s="6"/>
      <c r="AA27" s="11">
        <v>0</v>
      </c>
      <c r="AB27" s="8"/>
      <c r="AC27" s="6"/>
      <c r="AD27" s="11">
        <v>0</v>
      </c>
      <c r="AE27" s="8"/>
      <c r="AF27" s="7"/>
      <c r="AG27" s="93">
        <v>0</v>
      </c>
      <c r="AH27" s="71">
        <v>0</v>
      </c>
      <c r="AI27" s="152" t="e">
        <f t="shared" si="8"/>
        <v>#DIV/0!</v>
      </c>
      <c r="AJ27" s="129">
        <v>0</v>
      </c>
      <c r="AK27" s="71">
        <v>0</v>
      </c>
      <c r="AL27" s="91">
        <f>IF(ISERROR(AJ27/AK27),0,AJ27/AK27)</f>
        <v>0</v>
      </c>
      <c r="AM27" s="9">
        <v>0</v>
      </c>
      <c r="AN27" s="8"/>
      <c r="AO27" s="11"/>
      <c r="AP27" s="9">
        <v>0</v>
      </c>
      <c r="AQ27" s="8"/>
      <c r="AR27" s="7"/>
      <c r="AS27" s="9">
        <f t="shared" si="12"/>
        <v>0</v>
      </c>
      <c r="AT27" s="23">
        <v>0</v>
      </c>
      <c r="AU27" s="7">
        <f t="shared" si="13"/>
        <v>0</v>
      </c>
    </row>
    <row r="28" spans="1:47" x14ac:dyDescent="0.3">
      <c r="A28" s="192"/>
      <c r="B28" s="17" t="s">
        <v>11</v>
      </c>
      <c r="C28" s="19">
        <f t="shared" si="6"/>
        <v>839.5</v>
      </c>
      <c r="D28" s="43">
        <v>146</v>
      </c>
      <c r="E28" s="85">
        <v>5.75</v>
      </c>
      <c r="F28" s="11">
        <v>0</v>
      </c>
      <c r="G28" s="8"/>
      <c r="H28" s="6"/>
      <c r="I28" s="11">
        <v>0</v>
      </c>
      <c r="J28" s="8"/>
      <c r="K28" s="6"/>
      <c r="L28" s="11">
        <v>0</v>
      </c>
      <c r="M28" s="8"/>
      <c r="N28" s="6"/>
      <c r="O28" s="11">
        <v>0</v>
      </c>
      <c r="P28" s="8"/>
      <c r="Q28" s="7"/>
      <c r="R28" s="9">
        <f t="shared" si="11"/>
        <v>839.5</v>
      </c>
      <c r="S28" s="43">
        <v>146</v>
      </c>
      <c r="T28" s="85">
        <v>5.75</v>
      </c>
      <c r="U28" s="10">
        <v>0</v>
      </c>
      <c r="V28" s="8"/>
      <c r="W28" s="6"/>
      <c r="X28" s="11">
        <v>0</v>
      </c>
      <c r="Y28" s="8"/>
      <c r="Z28" s="6"/>
      <c r="AA28" s="11">
        <v>0</v>
      </c>
      <c r="AB28" s="8"/>
      <c r="AC28" s="6"/>
      <c r="AD28" s="11">
        <v>0</v>
      </c>
      <c r="AE28" s="8"/>
      <c r="AF28" s="7"/>
      <c r="AG28" s="93">
        <v>0</v>
      </c>
      <c r="AH28" s="71">
        <v>0</v>
      </c>
      <c r="AI28" s="152" t="e">
        <f t="shared" si="8"/>
        <v>#DIV/0!</v>
      </c>
      <c r="AJ28" s="129">
        <v>0</v>
      </c>
      <c r="AK28" s="71">
        <v>0</v>
      </c>
      <c r="AL28" s="91">
        <f t="shared" ref="AL28:AL29" si="14">IF(ISERROR(AJ28/AK28),0,AJ28/AK28)</f>
        <v>0</v>
      </c>
      <c r="AM28" s="9">
        <v>0</v>
      </c>
      <c r="AN28" s="8"/>
      <c r="AO28" s="11"/>
      <c r="AP28" s="9">
        <v>0</v>
      </c>
      <c r="AQ28" s="8"/>
      <c r="AR28" s="7"/>
      <c r="AS28" s="9">
        <f t="shared" si="12"/>
        <v>0</v>
      </c>
      <c r="AT28" s="23">
        <v>0</v>
      </c>
      <c r="AU28" s="7">
        <f t="shared" si="13"/>
        <v>0</v>
      </c>
    </row>
    <row r="29" spans="1:47" x14ac:dyDescent="0.3">
      <c r="A29" s="192"/>
      <c r="B29" s="17" t="s">
        <v>12</v>
      </c>
      <c r="C29" s="19">
        <f t="shared" si="6"/>
        <v>764.75</v>
      </c>
      <c r="D29" s="43">
        <v>133</v>
      </c>
      <c r="E29" s="85">
        <v>5.75</v>
      </c>
      <c r="F29" s="11">
        <v>0</v>
      </c>
      <c r="G29" s="8"/>
      <c r="H29" s="6"/>
      <c r="I29" s="11">
        <v>0</v>
      </c>
      <c r="J29" s="8"/>
      <c r="K29" s="6"/>
      <c r="L29" s="11">
        <v>0</v>
      </c>
      <c r="M29" s="8"/>
      <c r="N29" s="6"/>
      <c r="O29" s="11">
        <v>0</v>
      </c>
      <c r="P29" s="8"/>
      <c r="Q29" s="7"/>
      <c r="R29" s="9">
        <f t="shared" si="11"/>
        <v>764.75</v>
      </c>
      <c r="S29" s="43">
        <v>133</v>
      </c>
      <c r="T29" s="85">
        <v>5.75</v>
      </c>
      <c r="U29" s="148">
        <v>0</v>
      </c>
      <c r="V29" s="8"/>
      <c r="W29" s="6"/>
      <c r="X29" s="11">
        <v>0</v>
      </c>
      <c r="Y29" s="8"/>
      <c r="Z29" s="6"/>
      <c r="AA29" s="11">
        <v>0</v>
      </c>
      <c r="AB29" s="8"/>
      <c r="AC29" s="6"/>
      <c r="AD29" s="11">
        <v>0</v>
      </c>
      <c r="AE29" s="8"/>
      <c r="AF29" s="7"/>
      <c r="AG29" s="93">
        <v>0</v>
      </c>
      <c r="AH29" s="71">
        <v>0</v>
      </c>
      <c r="AI29" s="152" t="e">
        <f t="shared" si="8"/>
        <v>#DIV/0!</v>
      </c>
      <c r="AJ29" s="158">
        <v>0</v>
      </c>
      <c r="AK29" s="71">
        <v>0</v>
      </c>
      <c r="AL29" s="91">
        <f t="shared" si="14"/>
        <v>0</v>
      </c>
      <c r="AM29" s="9">
        <v>0</v>
      </c>
      <c r="AN29" s="8"/>
      <c r="AO29" s="11"/>
      <c r="AP29" s="9">
        <v>0</v>
      </c>
      <c r="AQ29" s="8"/>
      <c r="AR29" s="7"/>
      <c r="AS29" s="9">
        <f t="shared" si="12"/>
        <v>0</v>
      </c>
      <c r="AT29" s="23">
        <v>0</v>
      </c>
      <c r="AU29" s="7">
        <f t="shared" si="13"/>
        <v>0</v>
      </c>
    </row>
    <row r="30" spans="1:47" s="26" customFormat="1" x14ac:dyDescent="0.3">
      <c r="A30" s="193"/>
      <c r="B30" s="49" t="s">
        <v>67</v>
      </c>
      <c r="C30" s="50">
        <f>SUM(C24:C29)</f>
        <v>5387.75</v>
      </c>
      <c r="D30" s="265" t="s">
        <v>32</v>
      </c>
      <c r="E30" s="249"/>
      <c r="F30" s="51">
        <f>SUM(F24:F29)</f>
        <v>0</v>
      </c>
      <c r="G30" s="249" t="s">
        <v>32</v>
      </c>
      <c r="H30" s="250"/>
      <c r="I30" s="51">
        <f>SUM(I24:I29)</f>
        <v>0</v>
      </c>
      <c r="J30" s="249" t="s">
        <v>32</v>
      </c>
      <c r="K30" s="250"/>
      <c r="L30" s="51">
        <f>SUM(L24:L29)</f>
        <v>0</v>
      </c>
      <c r="M30" s="249" t="s">
        <v>32</v>
      </c>
      <c r="N30" s="250"/>
      <c r="O30" s="51">
        <f>SUM(O24:O29)</f>
        <v>0</v>
      </c>
      <c r="P30" s="249" t="s">
        <v>32</v>
      </c>
      <c r="Q30" s="266"/>
      <c r="R30" s="52">
        <f>SUM(R24:R29)</f>
        <v>5387.75</v>
      </c>
      <c r="S30" s="265" t="s">
        <v>32</v>
      </c>
      <c r="T30" s="265"/>
      <c r="U30" s="53">
        <f>SUM(U24:U29)</f>
        <v>0</v>
      </c>
      <c r="V30" s="265" t="s">
        <v>32</v>
      </c>
      <c r="W30" s="249"/>
      <c r="X30" s="53">
        <f>SUM(X24:X29)</f>
        <v>0</v>
      </c>
      <c r="Y30" s="265" t="s">
        <v>32</v>
      </c>
      <c r="Z30" s="249"/>
      <c r="AA30" s="53">
        <f>SUM(AA24:AA29)</f>
        <v>0</v>
      </c>
      <c r="AB30" s="265" t="s">
        <v>32</v>
      </c>
      <c r="AC30" s="249"/>
      <c r="AD30" s="53">
        <f>SUM(AD24:AD29)</f>
        <v>0</v>
      </c>
      <c r="AE30" s="265" t="s">
        <v>32</v>
      </c>
      <c r="AF30" s="267"/>
      <c r="AG30" s="53">
        <f>SUM(AG24:AG29)</f>
        <v>0</v>
      </c>
      <c r="AH30" s="265" t="s">
        <v>32</v>
      </c>
      <c r="AI30" s="265"/>
      <c r="AJ30" s="52">
        <f>SUM(AJ24:AJ29)</f>
        <v>0</v>
      </c>
      <c r="AK30" s="265" t="s">
        <v>32</v>
      </c>
      <c r="AL30" s="265"/>
      <c r="AM30" s="52">
        <f>SUM(AM24:AM29)</f>
        <v>0</v>
      </c>
      <c r="AN30" s="265" t="s">
        <v>32</v>
      </c>
      <c r="AO30" s="265"/>
      <c r="AP30" s="52">
        <f>SUM(AP24:AP29)</f>
        <v>0</v>
      </c>
      <c r="AQ30" s="265" t="s">
        <v>32</v>
      </c>
      <c r="AR30" s="265"/>
      <c r="AS30" s="52">
        <f>SUM(AS24:AS29)</f>
        <v>0</v>
      </c>
      <c r="AT30" s="265" t="s">
        <v>32</v>
      </c>
      <c r="AU30" s="249"/>
    </row>
    <row r="31" spans="1:47" s="26" customFormat="1" ht="15.75" thickBot="1" x14ac:dyDescent="0.3">
      <c r="B31" s="49" t="s">
        <v>19</v>
      </c>
      <c r="C31" s="57">
        <f>C23+C30</f>
        <v>21056.5</v>
      </c>
      <c r="D31" s="269" t="s">
        <v>32</v>
      </c>
      <c r="E31" s="270"/>
      <c r="F31" s="58">
        <f>F23+F30</f>
        <v>0</v>
      </c>
      <c r="G31" s="269" t="s">
        <v>32</v>
      </c>
      <c r="H31" s="270"/>
      <c r="I31" s="58">
        <f>I23+I30</f>
        <v>0</v>
      </c>
      <c r="J31" s="269" t="s">
        <v>32</v>
      </c>
      <c r="K31" s="270"/>
      <c r="L31" s="58">
        <f>L23+L30</f>
        <v>0</v>
      </c>
      <c r="M31" s="269" t="s">
        <v>32</v>
      </c>
      <c r="N31" s="270"/>
      <c r="O31" s="58">
        <f>O23+O30</f>
        <v>0</v>
      </c>
      <c r="P31" s="269" t="s">
        <v>32</v>
      </c>
      <c r="Q31" s="271"/>
      <c r="R31" s="59">
        <f>R23+R30</f>
        <v>21056.5</v>
      </c>
      <c r="S31" s="269" t="s">
        <v>32</v>
      </c>
      <c r="T31" s="269"/>
      <c r="U31" s="60">
        <f>U23+U30</f>
        <v>0</v>
      </c>
      <c r="V31" s="269" t="s">
        <v>32</v>
      </c>
      <c r="W31" s="270"/>
      <c r="X31" s="60">
        <f>X23+X30</f>
        <v>0</v>
      </c>
      <c r="Y31" s="269" t="s">
        <v>32</v>
      </c>
      <c r="Z31" s="270"/>
      <c r="AA31" s="60">
        <f>AA23+AA30</f>
        <v>0</v>
      </c>
      <c r="AB31" s="269" t="s">
        <v>32</v>
      </c>
      <c r="AC31" s="270"/>
      <c r="AD31" s="60">
        <f>AD23+AD30</f>
        <v>0</v>
      </c>
      <c r="AE31" s="269" t="s">
        <v>32</v>
      </c>
      <c r="AF31" s="271"/>
      <c r="AG31" s="57">
        <f>AG23+AG30</f>
        <v>90.763932319999981</v>
      </c>
      <c r="AH31" s="269" t="s">
        <v>32</v>
      </c>
      <c r="AI31" s="270"/>
      <c r="AJ31" s="57">
        <f>AJ23+AJ30</f>
        <v>232.57571400000003</v>
      </c>
      <c r="AK31" s="269" t="s">
        <v>32</v>
      </c>
      <c r="AL31" s="270"/>
      <c r="AM31" s="57">
        <f>AM23+AM30</f>
        <v>0</v>
      </c>
      <c r="AN31" s="269" t="s">
        <v>32</v>
      </c>
      <c r="AO31" s="270"/>
      <c r="AP31" s="57">
        <f>AP23+AP30</f>
        <v>0</v>
      </c>
      <c r="AQ31" s="269" t="s">
        <v>32</v>
      </c>
      <c r="AR31" s="270"/>
      <c r="AS31" s="57">
        <f>AS23+AS30</f>
        <v>0</v>
      </c>
      <c r="AT31" s="269" t="s">
        <v>32</v>
      </c>
      <c r="AU31" s="270"/>
    </row>
    <row r="33" spans="42:47" ht="14.4" customHeight="1" x14ac:dyDescent="0.3">
      <c r="AP33" s="62"/>
      <c r="AQ33" s="62"/>
      <c r="AR33" s="62"/>
      <c r="AS33" s="239" t="s">
        <v>50</v>
      </c>
      <c r="AT33" s="239"/>
      <c r="AU33" s="239"/>
    </row>
    <row r="34" spans="42:47" x14ac:dyDescent="0.3">
      <c r="AP34" s="62"/>
      <c r="AQ34" s="62"/>
      <c r="AR34" s="62"/>
      <c r="AS34" s="239"/>
      <c r="AT34" s="239"/>
      <c r="AU34" s="239"/>
    </row>
    <row r="35" spans="42:47" x14ac:dyDescent="0.3">
      <c r="AP35" s="62"/>
      <c r="AQ35" s="62"/>
      <c r="AR35" s="62"/>
      <c r="AS35" s="239"/>
      <c r="AT35" s="239"/>
      <c r="AU35" s="239"/>
    </row>
    <row r="36" spans="42:47" x14ac:dyDescent="0.3">
      <c r="AP36" s="62"/>
      <c r="AQ36" s="62"/>
      <c r="AR36" s="62"/>
      <c r="AS36" s="239"/>
      <c r="AT36" s="239"/>
      <c r="AU36" s="239"/>
    </row>
    <row r="37" spans="42:47" ht="15" x14ac:dyDescent="0.25">
      <c r="AS37" s="63"/>
      <c r="AT37" s="63"/>
      <c r="AU37" s="63"/>
    </row>
    <row r="38" spans="42:47" ht="15" x14ac:dyDescent="0.25">
      <c r="AS38" s="62"/>
      <c r="AT38" s="62"/>
      <c r="AU38" s="62"/>
    </row>
    <row r="39" spans="42:47" ht="15" x14ac:dyDescent="0.25">
      <c r="AS39" s="62"/>
      <c r="AT39" s="62"/>
      <c r="AU39" s="62"/>
    </row>
    <row r="40" spans="42:47" ht="15" x14ac:dyDescent="0.25">
      <c r="AS40" s="62"/>
      <c r="AT40" s="62"/>
      <c r="AU40" s="62"/>
    </row>
    <row r="41" spans="42:47" ht="15" x14ac:dyDescent="0.25">
      <c r="AS41" s="62"/>
      <c r="AT41" s="62"/>
      <c r="AU41" s="62"/>
    </row>
    <row r="42" spans="42:47" x14ac:dyDescent="0.3">
      <c r="AS42" s="62"/>
      <c r="AT42" s="62"/>
      <c r="AU42" s="62"/>
    </row>
  </sheetData>
  <mergeCells count="78">
    <mergeCell ref="AK31:AL31"/>
    <mergeCell ref="AS33:AU36"/>
    <mergeCell ref="S31:T31"/>
    <mergeCell ref="V31:W31"/>
    <mergeCell ref="Y31:Z31"/>
    <mergeCell ref="AB31:AC31"/>
    <mergeCell ref="AE31:AF31"/>
    <mergeCell ref="AH31:AI31"/>
    <mergeCell ref="Y30:Z30"/>
    <mergeCell ref="AB30:AC30"/>
    <mergeCell ref="AE30:AF30"/>
    <mergeCell ref="AH30:AI30"/>
    <mergeCell ref="AK30:AL30"/>
    <mergeCell ref="D31:E31"/>
    <mergeCell ref="G31:H31"/>
    <mergeCell ref="J31:K31"/>
    <mergeCell ref="M31:N31"/>
    <mergeCell ref="P31:Q31"/>
    <mergeCell ref="AH23:AI23"/>
    <mergeCell ref="AK23:AL23"/>
    <mergeCell ref="A24:A30"/>
    <mergeCell ref="D30:E30"/>
    <mergeCell ref="G30:H30"/>
    <mergeCell ref="J30:K30"/>
    <mergeCell ref="M30:N30"/>
    <mergeCell ref="P30:Q30"/>
    <mergeCell ref="S30:T30"/>
    <mergeCell ref="V30:W30"/>
    <mergeCell ref="P23:Q23"/>
    <mergeCell ref="S23:T23"/>
    <mergeCell ref="V23:W23"/>
    <mergeCell ref="Y23:Z23"/>
    <mergeCell ref="AB23:AC23"/>
    <mergeCell ref="AE23:AF23"/>
    <mergeCell ref="A11:A23"/>
    <mergeCell ref="D23:E23"/>
    <mergeCell ref="G23:H23"/>
    <mergeCell ref="J23:K23"/>
    <mergeCell ref="M23:N23"/>
    <mergeCell ref="AP7:AR9"/>
    <mergeCell ref="AS7:AU9"/>
    <mergeCell ref="R8:T8"/>
    <mergeCell ref="U8:AF8"/>
    <mergeCell ref="R9:R10"/>
    <mergeCell ref="S9:S10"/>
    <mergeCell ref="R7:AF7"/>
    <mergeCell ref="AG7:AI9"/>
    <mergeCell ref="AJ7:AL9"/>
    <mergeCell ref="AM7:AO9"/>
    <mergeCell ref="T9:T10"/>
    <mergeCell ref="U9:W9"/>
    <mergeCell ref="X9:Z9"/>
    <mergeCell ref="AA9:AC9"/>
    <mergeCell ref="AD9:AF9"/>
    <mergeCell ref="C1:D1"/>
    <mergeCell ref="E1:G1"/>
    <mergeCell ref="N3:P3"/>
    <mergeCell ref="C5:D5"/>
    <mergeCell ref="E5:G5"/>
    <mergeCell ref="B7:B10"/>
    <mergeCell ref="C7:Q7"/>
    <mergeCell ref="C8:E8"/>
    <mergeCell ref="G8:Q8"/>
    <mergeCell ref="C9:C10"/>
    <mergeCell ref="O9:Q9"/>
    <mergeCell ref="D9:D10"/>
    <mergeCell ref="E9:E10"/>
    <mergeCell ref="F9:H9"/>
    <mergeCell ref="I9:K9"/>
    <mergeCell ref="L9:N9"/>
    <mergeCell ref="AT30:AU30"/>
    <mergeCell ref="AT31:AU31"/>
    <mergeCell ref="AN23:AO23"/>
    <mergeCell ref="AQ23:AR23"/>
    <mergeCell ref="AN30:AO30"/>
    <mergeCell ref="AN31:AO31"/>
    <mergeCell ref="AQ30:AR30"/>
    <mergeCell ref="AQ31:AR31"/>
  </mergeCells>
  <pageMargins left="0.7" right="0.7" top="0.75" bottom="0.75" header="0.3" footer="0.3"/>
  <pageSetup scale="90" orientation="landscape" r:id="rId1"/>
  <headerFooter>
    <oddFooter>&amp;R&amp;P of &amp;N</oddFooter>
  </headerFooter>
  <rowBreaks count="1" manualBreakCount="1">
    <brk id="31" max="16383" man="1"/>
  </rowBreaks>
  <colBreaks count="2" manualBreakCount="2">
    <brk id="17" max="1048575" man="1"/>
    <brk id="32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57"/>
  <sheetViews>
    <sheetView workbookViewId="0">
      <pane xSplit="2" ySplit="10" topLeftCell="C23" activePane="bottomRight" state="frozen"/>
      <selection pane="topRight" activeCell="C1" sqref="C1"/>
      <selection pane="bottomLeft" activeCell="A11" sqref="A11"/>
      <selection pane="bottomRight" activeCell="B1" sqref="B1"/>
    </sheetView>
  </sheetViews>
  <sheetFormatPr defaultRowHeight="14.4" x14ac:dyDescent="0.3"/>
  <cols>
    <col min="1" max="1" width="3.5546875" bestFit="1" customWidth="1"/>
    <col min="2" max="2" width="11.33203125" bestFit="1" customWidth="1"/>
    <col min="3" max="3" width="12.6640625" customWidth="1"/>
    <col min="4" max="4" width="8.5546875" customWidth="1"/>
    <col min="5" max="5" width="7.33203125" customWidth="1"/>
    <col min="6" max="6" width="8.88671875" bestFit="1" customWidth="1"/>
    <col min="7" max="7" width="7.88671875" customWidth="1"/>
    <col min="8" max="8" width="6.44140625" customWidth="1"/>
    <col min="9" max="9" width="8.88671875" bestFit="1" customWidth="1"/>
    <col min="10" max="10" width="7.6640625" customWidth="1"/>
    <col min="11" max="11" width="6.5546875" customWidth="1"/>
    <col min="12" max="12" width="8.88671875" bestFit="1" customWidth="1"/>
    <col min="13" max="13" width="7.33203125" customWidth="1"/>
    <col min="14" max="14" width="7" customWidth="1"/>
    <col min="15" max="15" width="8.88671875" bestFit="1" customWidth="1"/>
    <col min="16" max="16" width="8.33203125" customWidth="1"/>
    <col min="17" max="17" width="7.44140625" customWidth="1"/>
    <col min="18" max="18" width="12.88671875" customWidth="1"/>
    <col min="19" max="19" width="8.33203125" customWidth="1"/>
    <col min="20" max="20" width="7" bestFit="1" customWidth="1"/>
    <col min="21" max="21" width="8.88671875" bestFit="1" customWidth="1"/>
    <col min="22" max="22" width="5.5546875" bestFit="1" customWidth="1"/>
    <col min="23" max="23" width="5" bestFit="1" customWidth="1"/>
    <col min="24" max="24" width="8.88671875" bestFit="1" customWidth="1"/>
    <col min="25" max="25" width="5.5546875" bestFit="1" customWidth="1"/>
    <col min="26" max="26" width="5" bestFit="1" customWidth="1"/>
    <col min="27" max="27" width="8.88671875" bestFit="1" customWidth="1"/>
    <col min="28" max="28" width="5.5546875" bestFit="1" customWidth="1"/>
    <col min="29" max="29" width="5" bestFit="1" customWidth="1"/>
    <col min="30" max="30" width="8.88671875" bestFit="1" customWidth="1"/>
    <col min="31" max="31" width="5.5546875" bestFit="1" customWidth="1"/>
    <col min="32" max="32" width="5" bestFit="1" customWidth="1"/>
    <col min="33" max="33" width="12.109375" customWidth="1"/>
    <col min="34" max="34" width="13.109375" customWidth="1"/>
    <col min="35" max="35" width="9.88671875" customWidth="1"/>
    <col min="36" max="36" width="12.88671875" customWidth="1"/>
    <col min="37" max="37" width="10.5546875" customWidth="1"/>
    <col min="38" max="38" width="9.88671875" customWidth="1"/>
    <col min="39" max="39" width="12.88671875" customWidth="1"/>
    <col min="40" max="40" width="10.5546875" customWidth="1"/>
    <col min="41" max="41" width="9.88671875" customWidth="1"/>
    <col min="42" max="42" width="12.88671875" customWidth="1"/>
    <col min="43" max="43" width="10.5546875" customWidth="1"/>
    <col min="44" max="44" width="9.88671875" customWidth="1"/>
    <col min="45" max="45" width="11.44140625" customWidth="1"/>
    <col min="46" max="46" width="6.88671875" bestFit="1" customWidth="1"/>
    <col min="47" max="47" width="9.109375" customWidth="1"/>
  </cols>
  <sheetData>
    <row r="1" spans="1:47" ht="15" thickBot="1" x14ac:dyDescent="0.35">
      <c r="C1" s="216" t="s">
        <v>20</v>
      </c>
      <c r="D1" s="216"/>
      <c r="E1" s="217" t="s">
        <v>33</v>
      </c>
      <c r="F1" s="217"/>
      <c r="G1" s="217"/>
    </row>
    <row r="2" spans="1:47" x14ac:dyDescent="0.3">
      <c r="C2" s="4" t="s">
        <v>21</v>
      </c>
      <c r="D2" s="4"/>
      <c r="E2" s="4"/>
      <c r="F2" s="4"/>
    </row>
    <row r="3" spans="1:47" ht="15" x14ac:dyDescent="0.25">
      <c r="C3" s="4" t="s">
        <v>22</v>
      </c>
      <c r="D3" s="4"/>
      <c r="E3" s="4"/>
      <c r="F3" s="4"/>
      <c r="N3" s="218"/>
      <c r="O3" s="218"/>
      <c r="P3" s="218"/>
    </row>
    <row r="4" spans="1:47" ht="15" hidden="1" x14ac:dyDescent="0.25"/>
    <row r="5" spans="1:47" ht="15.75" thickBot="1" x14ac:dyDescent="0.3">
      <c r="C5" s="216" t="s">
        <v>23</v>
      </c>
      <c r="D5" s="216"/>
      <c r="E5" s="217" t="s">
        <v>55</v>
      </c>
      <c r="F5" s="217"/>
      <c r="G5" s="217"/>
      <c r="H5" s="5"/>
      <c r="I5" s="5"/>
    </row>
    <row r="6" spans="1:47" ht="15" thickBot="1" x14ac:dyDescent="0.35"/>
    <row r="7" spans="1:47" ht="14.4" customHeight="1" x14ac:dyDescent="0.3">
      <c r="B7" s="240" t="s">
        <v>0</v>
      </c>
      <c r="C7" s="221" t="s">
        <v>1</v>
      </c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3"/>
      <c r="R7" s="231" t="s">
        <v>27</v>
      </c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3"/>
      <c r="AG7" s="260" t="s">
        <v>45</v>
      </c>
      <c r="AH7" s="208"/>
      <c r="AI7" s="261"/>
      <c r="AJ7" s="260" t="s">
        <v>46</v>
      </c>
      <c r="AK7" s="208"/>
      <c r="AL7" s="261"/>
      <c r="AM7" s="199" t="s">
        <v>37</v>
      </c>
      <c r="AN7" s="200"/>
      <c r="AO7" s="251"/>
      <c r="AP7" s="199" t="s">
        <v>47</v>
      </c>
      <c r="AQ7" s="200"/>
      <c r="AR7" s="251"/>
      <c r="AS7" s="254" t="s">
        <v>48</v>
      </c>
      <c r="AT7" s="208"/>
      <c r="AU7" s="209"/>
    </row>
    <row r="8" spans="1:47" x14ac:dyDescent="0.3">
      <c r="B8" s="181"/>
      <c r="C8" s="241" t="s">
        <v>2</v>
      </c>
      <c r="D8" s="242"/>
      <c r="E8" s="242"/>
      <c r="F8" s="28"/>
      <c r="G8" s="242" t="s">
        <v>3</v>
      </c>
      <c r="H8" s="242"/>
      <c r="I8" s="242"/>
      <c r="J8" s="242"/>
      <c r="K8" s="242"/>
      <c r="L8" s="242"/>
      <c r="M8" s="242"/>
      <c r="N8" s="242"/>
      <c r="O8" s="242"/>
      <c r="P8" s="242"/>
      <c r="Q8" s="243"/>
      <c r="R8" s="257" t="s">
        <v>2</v>
      </c>
      <c r="S8" s="245"/>
      <c r="T8" s="248"/>
      <c r="U8" s="244" t="s">
        <v>3</v>
      </c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6"/>
      <c r="AG8" s="210"/>
      <c r="AH8" s="211"/>
      <c r="AI8" s="262"/>
      <c r="AJ8" s="210"/>
      <c r="AK8" s="211"/>
      <c r="AL8" s="262"/>
      <c r="AM8" s="202"/>
      <c r="AN8" s="203"/>
      <c r="AO8" s="252"/>
      <c r="AP8" s="202"/>
      <c r="AQ8" s="203"/>
      <c r="AR8" s="252"/>
      <c r="AS8" s="255"/>
      <c r="AT8" s="211"/>
      <c r="AU8" s="212"/>
    </row>
    <row r="9" spans="1:47" x14ac:dyDescent="0.3">
      <c r="B9" s="181"/>
      <c r="C9" s="241" t="s">
        <v>28</v>
      </c>
      <c r="D9" s="247" t="s">
        <v>4</v>
      </c>
      <c r="E9" s="242" t="s">
        <v>5</v>
      </c>
      <c r="F9" s="244" t="s">
        <v>6</v>
      </c>
      <c r="G9" s="245"/>
      <c r="H9" s="248"/>
      <c r="I9" s="244" t="s">
        <v>24</v>
      </c>
      <c r="J9" s="245"/>
      <c r="K9" s="248"/>
      <c r="L9" s="244" t="s">
        <v>25</v>
      </c>
      <c r="M9" s="245"/>
      <c r="N9" s="248"/>
      <c r="O9" s="244" t="s">
        <v>26</v>
      </c>
      <c r="P9" s="245"/>
      <c r="Q9" s="246"/>
      <c r="R9" s="258" t="s">
        <v>28</v>
      </c>
      <c r="S9" s="259" t="s">
        <v>29</v>
      </c>
      <c r="T9" s="264" t="s">
        <v>5</v>
      </c>
      <c r="U9" s="244" t="s">
        <v>6</v>
      </c>
      <c r="V9" s="245"/>
      <c r="W9" s="248"/>
      <c r="X9" s="244" t="s">
        <v>24</v>
      </c>
      <c r="Y9" s="245"/>
      <c r="Z9" s="248"/>
      <c r="AA9" s="244" t="s">
        <v>25</v>
      </c>
      <c r="AB9" s="245"/>
      <c r="AC9" s="248"/>
      <c r="AD9" s="244" t="s">
        <v>26</v>
      </c>
      <c r="AE9" s="245"/>
      <c r="AF9" s="246"/>
      <c r="AG9" s="213"/>
      <c r="AH9" s="214"/>
      <c r="AI9" s="263"/>
      <c r="AJ9" s="213"/>
      <c r="AK9" s="214"/>
      <c r="AL9" s="263"/>
      <c r="AM9" s="205"/>
      <c r="AN9" s="206"/>
      <c r="AO9" s="253"/>
      <c r="AP9" s="205"/>
      <c r="AQ9" s="206"/>
      <c r="AR9" s="253"/>
      <c r="AS9" s="256"/>
      <c r="AT9" s="214"/>
      <c r="AU9" s="215"/>
    </row>
    <row r="10" spans="1:47" ht="27" customHeight="1" x14ac:dyDescent="0.3">
      <c r="B10" s="181"/>
      <c r="C10" s="241"/>
      <c r="D10" s="229"/>
      <c r="E10" s="242"/>
      <c r="F10" s="28" t="s">
        <v>28</v>
      </c>
      <c r="G10" s="29" t="s">
        <v>4</v>
      </c>
      <c r="H10" s="30" t="s">
        <v>5</v>
      </c>
      <c r="I10" s="28" t="s">
        <v>28</v>
      </c>
      <c r="J10" s="29" t="s">
        <v>4</v>
      </c>
      <c r="K10" s="30" t="s">
        <v>5</v>
      </c>
      <c r="L10" s="28" t="s">
        <v>28</v>
      </c>
      <c r="M10" s="29" t="s">
        <v>4</v>
      </c>
      <c r="N10" s="30" t="s">
        <v>5</v>
      </c>
      <c r="O10" s="28" t="s">
        <v>28</v>
      </c>
      <c r="P10" s="29" t="s">
        <v>4</v>
      </c>
      <c r="Q10" s="31" t="s">
        <v>5</v>
      </c>
      <c r="R10" s="235"/>
      <c r="S10" s="237"/>
      <c r="T10" s="190"/>
      <c r="U10" s="32" t="s">
        <v>28</v>
      </c>
      <c r="V10" s="33" t="s">
        <v>29</v>
      </c>
      <c r="W10" s="34" t="s">
        <v>5</v>
      </c>
      <c r="X10" s="32" t="s">
        <v>28</v>
      </c>
      <c r="Y10" s="33" t="s">
        <v>29</v>
      </c>
      <c r="Z10" s="34" t="s">
        <v>5</v>
      </c>
      <c r="AA10" s="32" t="s">
        <v>28</v>
      </c>
      <c r="AB10" s="33" t="s">
        <v>29</v>
      </c>
      <c r="AC10" s="34" t="s">
        <v>5</v>
      </c>
      <c r="AD10" s="32" t="s">
        <v>28</v>
      </c>
      <c r="AE10" s="33" t="s">
        <v>29</v>
      </c>
      <c r="AF10" s="35" t="s">
        <v>5</v>
      </c>
      <c r="AG10" s="36" t="s">
        <v>28</v>
      </c>
      <c r="AH10" s="37" t="s">
        <v>30</v>
      </c>
      <c r="AI10" s="38" t="s">
        <v>5</v>
      </c>
      <c r="AJ10" s="36" t="s">
        <v>28</v>
      </c>
      <c r="AK10" s="37" t="s">
        <v>30</v>
      </c>
      <c r="AL10" s="38" t="s">
        <v>5</v>
      </c>
      <c r="AM10" s="36" t="s">
        <v>28</v>
      </c>
      <c r="AN10" s="37" t="s">
        <v>30</v>
      </c>
      <c r="AO10" s="38" t="s">
        <v>5</v>
      </c>
      <c r="AP10" s="36" t="s">
        <v>28</v>
      </c>
      <c r="AQ10" s="37" t="s">
        <v>30</v>
      </c>
      <c r="AR10" s="38" t="s">
        <v>5</v>
      </c>
      <c r="AS10" s="39" t="s">
        <v>28</v>
      </c>
      <c r="AT10" s="40" t="s">
        <v>31</v>
      </c>
      <c r="AU10" s="41" t="s">
        <v>49</v>
      </c>
    </row>
    <row r="11" spans="1:47" ht="15" customHeight="1" x14ac:dyDescent="0.3">
      <c r="A11" s="191">
        <v>2017</v>
      </c>
      <c r="B11" s="42" t="s">
        <v>7</v>
      </c>
      <c r="C11" s="19">
        <f t="shared" ref="C11:C16" si="0">D11*E11</f>
        <v>40099.83</v>
      </c>
      <c r="D11" s="70">
        <v>4969</v>
      </c>
      <c r="E11" s="6">
        <v>8.07</v>
      </c>
      <c r="F11" s="11">
        <v>0</v>
      </c>
      <c r="G11" s="8"/>
      <c r="H11" s="6"/>
      <c r="I11" s="11">
        <v>0</v>
      </c>
      <c r="J11" s="8"/>
      <c r="K11" s="6"/>
      <c r="L11" s="11">
        <v>0</v>
      </c>
      <c r="M11" s="8"/>
      <c r="N11" s="6"/>
      <c r="O11" s="11">
        <v>0</v>
      </c>
      <c r="P11" s="8"/>
      <c r="Q11" s="7"/>
      <c r="R11" s="9">
        <f t="shared" ref="R11:R16" si="1">S11*T11</f>
        <v>28571.75</v>
      </c>
      <c r="S11" s="70">
        <v>4969</v>
      </c>
      <c r="T11" s="73">
        <v>5.75</v>
      </c>
      <c r="U11" s="147">
        <v>0</v>
      </c>
      <c r="V11" s="8"/>
      <c r="W11" s="6"/>
      <c r="X11" s="11">
        <v>0</v>
      </c>
      <c r="Y11" s="8"/>
      <c r="Z11" s="6"/>
      <c r="AA11" s="11">
        <v>0</v>
      </c>
      <c r="AB11" s="8"/>
      <c r="AC11" s="6"/>
      <c r="AD11" s="11">
        <v>0</v>
      </c>
      <c r="AE11" s="8"/>
      <c r="AF11" s="7"/>
      <c r="AG11" s="27">
        <v>1326.8699999999994</v>
      </c>
      <c r="AH11" s="23">
        <v>133530</v>
      </c>
      <c r="AI11" s="66">
        <f t="shared" ref="AI11:AI16" si="2">AG11/AH11</f>
        <v>9.936868119523698E-3</v>
      </c>
      <c r="AJ11" s="27">
        <v>3468.1378259999997</v>
      </c>
      <c r="AK11" s="23">
        <v>1538331</v>
      </c>
      <c r="AL11" s="66">
        <f t="shared" ref="AL11:AL16" si="3">AJ11/AK11</f>
        <v>2.2544808796026339E-3</v>
      </c>
      <c r="AM11" s="11">
        <v>0</v>
      </c>
      <c r="AN11" s="8"/>
      <c r="AO11" s="6"/>
      <c r="AP11" s="11">
        <v>0</v>
      </c>
      <c r="AQ11" s="8"/>
      <c r="AR11" s="6"/>
      <c r="AS11" s="27">
        <v>420.28176800000006</v>
      </c>
      <c r="AT11" s="12">
        <v>112</v>
      </c>
      <c r="AU11" s="7">
        <f t="shared" ref="AU11:AU16" si="4">AS11/AT11</f>
        <v>3.7525157857142863</v>
      </c>
    </row>
    <row r="12" spans="1:47" x14ac:dyDescent="0.3">
      <c r="A12" s="192"/>
      <c r="B12" s="17" t="s">
        <v>8</v>
      </c>
      <c r="C12" s="19">
        <f t="shared" si="0"/>
        <v>40099.83</v>
      </c>
      <c r="D12" s="43">
        <v>4969</v>
      </c>
      <c r="E12" s="6">
        <v>8.07</v>
      </c>
      <c r="F12" s="11">
        <v>0</v>
      </c>
      <c r="G12" s="8"/>
      <c r="H12" s="6"/>
      <c r="I12" s="11">
        <v>0</v>
      </c>
      <c r="J12" s="8"/>
      <c r="K12" s="6"/>
      <c r="L12" s="11">
        <v>0</v>
      </c>
      <c r="M12" s="8"/>
      <c r="N12" s="6"/>
      <c r="O12" s="11">
        <v>0</v>
      </c>
      <c r="P12" s="8"/>
      <c r="Q12" s="7"/>
      <c r="R12" s="9">
        <f t="shared" si="1"/>
        <v>28571.75</v>
      </c>
      <c r="S12" s="43">
        <v>4969</v>
      </c>
      <c r="T12" s="73">
        <v>5.75</v>
      </c>
      <c r="U12" s="10">
        <v>0</v>
      </c>
      <c r="V12" s="8"/>
      <c r="W12" s="6"/>
      <c r="X12" s="11">
        <v>0</v>
      </c>
      <c r="Y12" s="8"/>
      <c r="Z12" s="6"/>
      <c r="AA12" s="11">
        <v>0</v>
      </c>
      <c r="AB12" s="8"/>
      <c r="AC12" s="6"/>
      <c r="AD12" s="11">
        <v>0</v>
      </c>
      <c r="AE12" s="8"/>
      <c r="AF12" s="7"/>
      <c r="AG12" s="27">
        <v>1322.58</v>
      </c>
      <c r="AH12" s="23">
        <v>133100</v>
      </c>
      <c r="AI12" s="66">
        <f t="shared" si="2"/>
        <v>9.936739293764086E-3</v>
      </c>
      <c r="AJ12" s="27">
        <v>1091.2</v>
      </c>
      <c r="AK12" s="23">
        <v>1572339</v>
      </c>
      <c r="AL12" s="87">
        <f t="shared" si="3"/>
        <v>6.9399792283979472E-4</v>
      </c>
      <c r="AM12" s="11">
        <v>0</v>
      </c>
      <c r="AN12" s="8"/>
      <c r="AO12" s="6"/>
      <c r="AP12" s="11">
        <v>0</v>
      </c>
      <c r="AQ12" s="8"/>
      <c r="AR12" s="6"/>
      <c r="AS12" s="27">
        <v>420.28176800000006</v>
      </c>
      <c r="AT12" s="12">
        <v>112</v>
      </c>
      <c r="AU12" s="7">
        <f t="shared" si="4"/>
        <v>3.7525157857142863</v>
      </c>
    </row>
    <row r="13" spans="1:47" x14ac:dyDescent="0.3">
      <c r="A13" s="192"/>
      <c r="B13" s="17" t="s">
        <v>9</v>
      </c>
      <c r="C13" s="19">
        <f t="shared" si="0"/>
        <v>40269.300000000003</v>
      </c>
      <c r="D13" s="43">
        <v>4990</v>
      </c>
      <c r="E13" s="6">
        <v>8.07</v>
      </c>
      <c r="F13" s="11">
        <v>0</v>
      </c>
      <c r="G13" s="8"/>
      <c r="H13" s="6"/>
      <c r="I13" s="11">
        <v>0</v>
      </c>
      <c r="J13" s="8"/>
      <c r="K13" s="6"/>
      <c r="L13" s="11">
        <v>0</v>
      </c>
      <c r="M13" s="8"/>
      <c r="N13" s="6"/>
      <c r="O13" s="11">
        <v>0</v>
      </c>
      <c r="P13" s="8"/>
      <c r="Q13" s="7"/>
      <c r="R13" s="9">
        <f t="shared" si="1"/>
        <v>28692.5</v>
      </c>
      <c r="S13" s="43">
        <v>4990</v>
      </c>
      <c r="T13" s="73">
        <v>5.75</v>
      </c>
      <c r="U13" s="10">
        <v>0</v>
      </c>
      <c r="V13" s="8"/>
      <c r="W13" s="6"/>
      <c r="X13" s="11">
        <v>0</v>
      </c>
      <c r="Y13" s="8"/>
      <c r="Z13" s="6"/>
      <c r="AA13" s="11">
        <v>0</v>
      </c>
      <c r="AB13" s="8"/>
      <c r="AC13" s="6"/>
      <c r="AD13" s="11">
        <v>0</v>
      </c>
      <c r="AE13" s="8"/>
      <c r="AF13" s="7"/>
      <c r="AG13" s="27">
        <v>1245.2000000000003</v>
      </c>
      <c r="AH13" s="23">
        <v>125311</v>
      </c>
      <c r="AI13" s="66">
        <f t="shared" si="2"/>
        <v>9.9368770498998518E-3</v>
      </c>
      <c r="AJ13" s="27">
        <v>1011.7100000000002</v>
      </c>
      <c r="AK13" s="23">
        <v>1457776</v>
      </c>
      <c r="AL13" s="87">
        <f t="shared" si="3"/>
        <v>6.9400923049906167E-4</v>
      </c>
      <c r="AM13" s="11">
        <v>0</v>
      </c>
      <c r="AN13" s="8"/>
      <c r="AO13" s="6"/>
      <c r="AP13" s="11">
        <v>0</v>
      </c>
      <c r="AQ13" s="8"/>
      <c r="AR13" s="6"/>
      <c r="AS13" s="27">
        <v>422.53968800000007</v>
      </c>
      <c r="AT13" s="12">
        <v>112</v>
      </c>
      <c r="AU13" s="7">
        <f t="shared" si="4"/>
        <v>3.7726757857142865</v>
      </c>
    </row>
    <row r="14" spans="1:47" x14ac:dyDescent="0.3">
      <c r="A14" s="192"/>
      <c r="B14" s="17" t="s">
        <v>10</v>
      </c>
      <c r="C14" s="19">
        <f t="shared" si="0"/>
        <v>40051.410000000003</v>
      </c>
      <c r="D14" s="43">
        <v>4963</v>
      </c>
      <c r="E14" s="6">
        <v>8.07</v>
      </c>
      <c r="F14" s="11">
        <v>0</v>
      </c>
      <c r="G14" s="8"/>
      <c r="H14" s="6"/>
      <c r="I14" s="11">
        <v>0</v>
      </c>
      <c r="J14" s="8"/>
      <c r="K14" s="6"/>
      <c r="L14" s="11">
        <v>0</v>
      </c>
      <c r="M14" s="8"/>
      <c r="N14" s="6"/>
      <c r="O14" s="11">
        <v>0</v>
      </c>
      <c r="P14" s="8"/>
      <c r="Q14" s="7"/>
      <c r="R14" s="9">
        <f t="shared" si="1"/>
        <v>28537.25</v>
      </c>
      <c r="S14" s="43">
        <v>4963</v>
      </c>
      <c r="T14" s="73">
        <v>5.75</v>
      </c>
      <c r="U14" s="10">
        <v>0</v>
      </c>
      <c r="V14" s="8"/>
      <c r="W14" s="6"/>
      <c r="X14" s="11">
        <v>0</v>
      </c>
      <c r="Y14" s="8"/>
      <c r="Z14" s="6"/>
      <c r="AA14" s="11">
        <v>0</v>
      </c>
      <c r="AB14" s="8"/>
      <c r="AC14" s="6"/>
      <c r="AD14" s="11">
        <v>0</v>
      </c>
      <c r="AE14" s="8"/>
      <c r="AF14" s="7"/>
      <c r="AG14" s="27">
        <v>1407.6999999999998</v>
      </c>
      <c r="AH14" s="23">
        <v>141667</v>
      </c>
      <c r="AI14" s="66">
        <f t="shared" si="2"/>
        <v>9.9366825019235241E-3</v>
      </c>
      <c r="AJ14" s="27">
        <v>1137.04</v>
      </c>
      <c r="AK14" s="23">
        <v>1638408</v>
      </c>
      <c r="AL14" s="66">
        <f t="shared" si="3"/>
        <v>6.9399075199828126E-4</v>
      </c>
      <c r="AM14" s="11">
        <v>0</v>
      </c>
      <c r="AN14" s="8"/>
      <c r="AO14" s="6"/>
      <c r="AP14" s="11">
        <v>0</v>
      </c>
      <c r="AQ14" s="8"/>
      <c r="AR14" s="6"/>
      <c r="AS14" s="27">
        <v>422.53968800000007</v>
      </c>
      <c r="AT14" s="12">
        <v>112</v>
      </c>
      <c r="AU14" s="7">
        <f t="shared" si="4"/>
        <v>3.7726757857142865</v>
      </c>
    </row>
    <row r="15" spans="1:47" x14ac:dyDescent="0.3">
      <c r="A15" s="192"/>
      <c r="B15" s="17" t="s">
        <v>11</v>
      </c>
      <c r="C15" s="19">
        <f t="shared" si="0"/>
        <v>39946.5</v>
      </c>
      <c r="D15" s="43">
        <v>4950</v>
      </c>
      <c r="E15" s="6">
        <v>8.07</v>
      </c>
      <c r="F15" s="11">
        <v>0</v>
      </c>
      <c r="G15" s="8"/>
      <c r="H15" s="6"/>
      <c r="I15" s="11">
        <v>0</v>
      </c>
      <c r="J15" s="8"/>
      <c r="K15" s="6"/>
      <c r="L15" s="11">
        <v>0</v>
      </c>
      <c r="M15" s="8"/>
      <c r="N15" s="6"/>
      <c r="O15" s="11">
        <v>0</v>
      </c>
      <c r="P15" s="8"/>
      <c r="Q15" s="7"/>
      <c r="R15" s="9">
        <f t="shared" si="1"/>
        <v>28462.5</v>
      </c>
      <c r="S15" s="43">
        <v>4950</v>
      </c>
      <c r="T15" s="73">
        <v>5.75</v>
      </c>
      <c r="U15" s="10">
        <v>0</v>
      </c>
      <c r="V15" s="8"/>
      <c r="W15" s="6"/>
      <c r="X15" s="11">
        <v>0</v>
      </c>
      <c r="Y15" s="8"/>
      <c r="Z15" s="6"/>
      <c r="AA15" s="11">
        <v>0</v>
      </c>
      <c r="AB15" s="8"/>
      <c r="AC15" s="6"/>
      <c r="AD15" s="11">
        <v>0</v>
      </c>
      <c r="AE15" s="8"/>
      <c r="AF15" s="7"/>
      <c r="AG15" s="27">
        <v>1316.24</v>
      </c>
      <c r="AH15" s="23">
        <v>132460</v>
      </c>
      <c r="AI15" s="66">
        <f t="shared" si="2"/>
        <v>9.9368866072776681E-3</v>
      </c>
      <c r="AJ15" s="27">
        <v>1131.1999999999998</v>
      </c>
      <c r="AK15" s="23">
        <v>1630007</v>
      </c>
      <c r="AL15" s="66">
        <f t="shared" si="3"/>
        <v>6.9398474975874329E-4</v>
      </c>
      <c r="AM15" s="11">
        <v>0</v>
      </c>
      <c r="AN15" s="8"/>
      <c r="AO15" s="6"/>
      <c r="AP15" s="11">
        <v>0</v>
      </c>
      <c r="AQ15" s="8"/>
      <c r="AR15" s="6"/>
      <c r="AS15" s="27">
        <v>422.53968800000007</v>
      </c>
      <c r="AT15" s="12">
        <v>112</v>
      </c>
      <c r="AU15" s="7">
        <f t="shared" si="4"/>
        <v>3.7726757857142865</v>
      </c>
    </row>
    <row r="16" spans="1:47" x14ac:dyDescent="0.3">
      <c r="A16" s="192"/>
      <c r="B16" s="17" t="s">
        <v>12</v>
      </c>
      <c r="C16" s="19">
        <f t="shared" si="0"/>
        <v>39744.75</v>
      </c>
      <c r="D16" s="43">
        <v>4925</v>
      </c>
      <c r="E16" s="6">
        <v>8.07</v>
      </c>
      <c r="F16" s="11">
        <v>0</v>
      </c>
      <c r="G16" s="8"/>
      <c r="H16" s="6"/>
      <c r="I16" s="11">
        <v>0</v>
      </c>
      <c r="J16" s="8"/>
      <c r="K16" s="6"/>
      <c r="L16" s="11">
        <v>0</v>
      </c>
      <c r="M16" s="8"/>
      <c r="N16" s="6"/>
      <c r="O16" s="11">
        <v>0</v>
      </c>
      <c r="P16" s="8"/>
      <c r="Q16" s="7"/>
      <c r="R16" s="9">
        <f t="shared" si="1"/>
        <v>28318.75</v>
      </c>
      <c r="S16" s="43">
        <v>4925</v>
      </c>
      <c r="T16" s="73">
        <v>5.75</v>
      </c>
      <c r="U16" s="10">
        <v>0</v>
      </c>
      <c r="V16" s="8"/>
      <c r="W16" s="6"/>
      <c r="X16" s="11">
        <v>0</v>
      </c>
      <c r="Y16" s="8"/>
      <c r="Z16" s="6"/>
      <c r="AA16" s="11">
        <v>0</v>
      </c>
      <c r="AB16" s="8"/>
      <c r="AC16" s="6"/>
      <c r="AD16" s="11">
        <v>0</v>
      </c>
      <c r="AE16" s="8"/>
      <c r="AF16" s="7"/>
      <c r="AG16" s="27">
        <v>1180.1199999999999</v>
      </c>
      <c r="AH16" s="23">
        <v>118760</v>
      </c>
      <c r="AI16" s="66">
        <f t="shared" si="2"/>
        <v>9.9370158302458725E-3</v>
      </c>
      <c r="AJ16" s="27">
        <v>1087.9599999999998</v>
      </c>
      <c r="AK16" s="23">
        <v>1567672</v>
      </c>
      <c r="AL16" s="66">
        <f t="shared" si="3"/>
        <v>6.9399721370286629E-4</v>
      </c>
      <c r="AM16" s="11">
        <v>0</v>
      </c>
      <c r="AN16" s="8"/>
      <c r="AO16" s="6"/>
      <c r="AP16" s="11">
        <v>0</v>
      </c>
      <c r="AQ16" s="8"/>
      <c r="AR16" s="6"/>
      <c r="AS16" s="27">
        <v>437</v>
      </c>
      <c r="AT16" s="12">
        <v>116</v>
      </c>
      <c r="AU16" s="7">
        <f t="shared" si="4"/>
        <v>3.7672413793103448</v>
      </c>
    </row>
    <row r="17" spans="1:47" x14ac:dyDescent="0.3">
      <c r="A17" s="192"/>
      <c r="B17" s="17" t="s">
        <v>13</v>
      </c>
      <c r="C17" s="19">
        <f t="shared" ref="C17:C29" si="5">D17*E17</f>
        <v>39607.560000000005</v>
      </c>
      <c r="D17" s="70">
        <v>4908</v>
      </c>
      <c r="E17" s="6">
        <v>8.07</v>
      </c>
      <c r="F17" s="11">
        <v>0</v>
      </c>
      <c r="G17" s="8"/>
      <c r="H17" s="6"/>
      <c r="I17" s="11">
        <v>0</v>
      </c>
      <c r="J17" s="8"/>
      <c r="K17" s="6"/>
      <c r="L17" s="11">
        <v>0</v>
      </c>
      <c r="M17" s="8"/>
      <c r="N17" s="6"/>
      <c r="O17" s="11">
        <v>0</v>
      </c>
      <c r="P17" s="8"/>
      <c r="Q17" s="7"/>
      <c r="R17" s="9">
        <f t="shared" ref="R17:R22" si="6">S17*T17</f>
        <v>28221</v>
      </c>
      <c r="S17" s="70">
        <v>4908</v>
      </c>
      <c r="T17" s="73">
        <v>5.75</v>
      </c>
      <c r="U17" s="10">
        <v>0</v>
      </c>
      <c r="V17" s="8"/>
      <c r="W17" s="6"/>
      <c r="X17" s="11">
        <v>0</v>
      </c>
      <c r="Y17" s="8"/>
      <c r="Z17" s="6"/>
      <c r="AA17" s="11">
        <v>0</v>
      </c>
      <c r="AB17" s="8"/>
      <c r="AC17" s="6"/>
      <c r="AD17" s="11">
        <v>0</v>
      </c>
      <c r="AE17" s="8"/>
      <c r="AF17" s="7"/>
      <c r="AG17" s="27">
        <v>1332.44</v>
      </c>
      <c r="AH17" s="23">
        <v>134096</v>
      </c>
      <c r="AI17" s="66">
        <f t="shared" ref="AI17:AI22" si="7">AG17/AH17</f>
        <v>9.936463429185062E-3</v>
      </c>
      <c r="AJ17" s="27">
        <v>436.71</v>
      </c>
      <c r="AK17" s="71">
        <v>629294</v>
      </c>
      <c r="AL17" s="72">
        <f t="shared" ref="AL17" si="8">AJ17/AK17</f>
        <v>6.9396816114566484E-4</v>
      </c>
      <c r="AM17" s="11">
        <v>0</v>
      </c>
      <c r="AN17" s="8"/>
      <c r="AO17" s="6"/>
      <c r="AP17" s="11">
        <v>0</v>
      </c>
      <c r="AQ17" s="8"/>
      <c r="AR17" s="6"/>
      <c r="AS17" s="27">
        <v>437</v>
      </c>
      <c r="AT17" s="12">
        <v>116</v>
      </c>
      <c r="AU17" s="7">
        <f t="shared" ref="AU17:AU29" si="9">AS17/AT17</f>
        <v>3.7672413793103448</v>
      </c>
    </row>
    <row r="18" spans="1:47" x14ac:dyDescent="0.3">
      <c r="A18" s="192"/>
      <c r="B18" s="17" t="s">
        <v>14</v>
      </c>
      <c r="C18" s="19">
        <f t="shared" si="5"/>
        <v>39462.300000000003</v>
      </c>
      <c r="D18" s="70">
        <v>4890</v>
      </c>
      <c r="E18" s="6">
        <v>8.07</v>
      </c>
      <c r="F18" s="11">
        <v>0</v>
      </c>
      <c r="G18" s="8"/>
      <c r="H18" s="6"/>
      <c r="I18" s="11">
        <v>0</v>
      </c>
      <c r="J18" s="8"/>
      <c r="K18" s="6"/>
      <c r="L18" s="11">
        <v>0</v>
      </c>
      <c r="M18" s="8"/>
      <c r="N18" s="6"/>
      <c r="O18" s="11">
        <v>0</v>
      </c>
      <c r="P18" s="8"/>
      <c r="Q18" s="7"/>
      <c r="R18" s="9">
        <f t="shared" si="6"/>
        <v>28117.5</v>
      </c>
      <c r="S18" s="70">
        <v>4890</v>
      </c>
      <c r="T18" s="73">
        <v>5.75</v>
      </c>
      <c r="U18" s="10">
        <v>0</v>
      </c>
      <c r="V18" s="8"/>
      <c r="W18" s="6"/>
      <c r="X18" s="11">
        <v>0</v>
      </c>
      <c r="Y18" s="8"/>
      <c r="Z18" s="6"/>
      <c r="AA18" s="11">
        <v>0</v>
      </c>
      <c r="AB18" s="8"/>
      <c r="AC18" s="6"/>
      <c r="AD18" s="11">
        <v>0</v>
      </c>
      <c r="AE18" s="8"/>
      <c r="AF18" s="7"/>
      <c r="AG18" s="27">
        <v>1298.93</v>
      </c>
      <c r="AH18" s="23">
        <v>130716</v>
      </c>
      <c r="AI18" s="66">
        <f t="shared" si="7"/>
        <v>9.9370390770831419E-3</v>
      </c>
      <c r="AJ18" s="93">
        <v>0</v>
      </c>
      <c r="AK18" s="71">
        <v>0</v>
      </c>
      <c r="AL18" s="91">
        <f>IF(ISERROR(AJ18/AK18),0,AJ18/AK18)</f>
        <v>0</v>
      </c>
      <c r="AM18" s="11">
        <v>0</v>
      </c>
      <c r="AN18" s="8"/>
      <c r="AO18" s="6"/>
      <c r="AP18" s="11">
        <v>0</v>
      </c>
      <c r="AQ18" s="8"/>
      <c r="AR18" s="6"/>
      <c r="AS18" s="27">
        <v>437</v>
      </c>
      <c r="AT18" s="12">
        <v>116</v>
      </c>
      <c r="AU18" s="7">
        <f t="shared" si="9"/>
        <v>3.7672413793103448</v>
      </c>
    </row>
    <row r="19" spans="1:47" x14ac:dyDescent="0.3">
      <c r="A19" s="192"/>
      <c r="B19" s="17" t="s">
        <v>15</v>
      </c>
      <c r="C19" s="19">
        <f t="shared" si="5"/>
        <v>39308.97</v>
      </c>
      <c r="D19" s="71">
        <v>4871</v>
      </c>
      <c r="E19" s="6">
        <v>8.07</v>
      </c>
      <c r="F19" s="11">
        <v>0</v>
      </c>
      <c r="G19" s="8"/>
      <c r="H19" s="6"/>
      <c r="I19" s="11">
        <v>0</v>
      </c>
      <c r="J19" s="8"/>
      <c r="K19" s="6"/>
      <c r="L19" s="11">
        <v>0</v>
      </c>
      <c r="M19" s="8"/>
      <c r="N19" s="6"/>
      <c r="O19" s="11">
        <v>0</v>
      </c>
      <c r="P19" s="8"/>
      <c r="Q19" s="7"/>
      <c r="R19" s="9">
        <f t="shared" si="6"/>
        <v>28008.25</v>
      </c>
      <c r="S19" s="71">
        <v>4871</v>
      </c>
      <c r="T19" s="73">
        <v>5.75</v>
      </c>
      <c r="U19" s="10">
        <v>0</v>
      </c>
      <c r="V19" s="8"/>
      <c r="W19" s="6"/>
      <c r="X19" s="11">
        <v>0</v>
      </c>
      <c r="Y19" s="8"/>
      <c r="Z19" s="6"/>
      <c r="AA19" s="11">
        <v>0</v>
      </c>
      <c r="AB19" s="8"/>
      <c r="AC19" s="6"/>
      <c r="AD19" s="11">
        <v>0</v>
      </c>
      <c r="AE19" s="8"/>
      <c r="AF19" s="7"/>
      <c r="AG19" s="19">
        <v>1180.1500000000001</v>
      </c>
      <c r="AH19" s="170">
        <v>118771</v>
      </c>
      <c r="AI19" s="66">
        <f t="shared" si="7"/>
        <v>9.936348098441539E-3</v>
      </c>
      <c r="AJ19" s="93">
        <v>0</v>
      </c>
      <c r="AK19" s="71">
        <v>0</v>
      </c>
      <c r="AL19" s="91">
        <f>IF(ISERROR(AJ19/AK19),0,AJ19/AK19)</f>
        <v>0</v>
      </c>
      <c r="AM19" s="11">
        <v>0</v>
      </c>
      <c r="AN19" s="8"/>
      <c r="AO19" s="6"/>
      <c r="AP19" s="11">
        <v>0</v>
      </c>
      <c r="AQ19" s="8"/>
      <c r="AR19" s="6"/>
      <c r="AS19" s="27">
        <v>437</v>
      </c>
      <c r="AT19" s="12">
        <v>116</v>
      </c>
      <c r="AU19" s="7">
        <f t="shared" si="9"/>
        <v>3.7672413793103448</v>
      </c>
    </row>
    <row r="20" spans="1:47" x14ac:dyDescent="0.3">
      <c r="A20" s="192"/>
      <c r="B20" s="17" t="s">
        <v>16</v>
      </c>
      <c r="C20" s="19">
        <f t="shared" si="5"/>
        <v>39204.060000000005</v>
      </c>
      <c r="D20" s="70">
        <v>4858</v>
      </c>
      <c r="E20" s="6">
        <v>8.07</v>
      </c>
      <c r="F20" s="11">
        <v>0</v>
      </c>
      <c r="G20" s="8"/>
      <c r="H20" s="6"/>
      <c r="I20" s="11">
        <v>0</v>
      </c>
      <c r="J20" s="8"/>
      <c r="K20" s="6"/>
      <c r="L20" s="11">
        <v>0</v>
      </c>
      <c r="M20" s="8"/>
      <c r="N20" s="6"/>
      <c r="O20" s="11">
        <v>0</v>
      </c>
      <c r="P20" s="8"/>
      <c r="Q20" s="7"/>
      <c r="R20" s="9">
        <f t="shared" si="6"/>
        <v>27933.5</v>
      </c>
      <c r="S20" s="70">
        <v>4858</v>
      </c>
      <c r="T20" s="73">
        <v>5.75</v>
      </c>
      <c r="U20" s="10">
        <v>0</v>
      </c>
      <c r="V20" s="8"/>
      <c r="W20" s="6"/>
      <c r="X20" s="11">
        <v>0</v>
      </c>
      <c r="Y20" s="8"/>
      <c r="Z20" s="6"/>
      <c r="AA20" s="11">
        <v>0</v>
      </c>
      <c r="AB20" s="8"/>
      <c r="AC20" s="6"/>
      <c r="AD20" s="11">
        <v>0</v>
      </c>
      <c r="AE20" s="8"/>
      <c r="AF20" s="7"/>
      <c r="AG20" s="19">
        <v>1249.2199999999998</v>
      </c>
      <c r="AH20" s="170">
        <v>125714</v>
      </c>
      <c r="AI20" s="66">
        <f t="shared" si="7"/>
        <v>9.9369998568178547E-3</v>
      </c>
      <c r="AJ20" s="93">
        <v>0</v>
      </c>
      <c r="AK20" s="71">
        <v>0</v>
      </c>
      <c r="AL20" s="91">
        <f>IF(ISERROR(AJ20/AK20),0,AJ20/AK20)</f>
        <v>0</v>
      </c>
      <c r="AM20" s="11">
        <v>0</v>
      </c>
      <c r="AN20" s="8"/>
      <c r="AO20" s="6"/>
      <c r="AP20" s="11">
        <v>0</v>
      </c>
      <c r="AQ20" s="8"/>
      <c r="AR20" s="6"/>
      <c r="AS20" s="27">
        <v>437</v>
      </c>
      <c r="AT20" s="12">
        <v>116</v>
      </c>
      <c r="AU20" s="7">
        <f t="shared" si="9"/>
        <v>3.7672413793103448</v>
      </c>
    </row>
    <row r="21" spans="1:47" x14ac:dyDescent="0.3">
      <c r="A21" s="192"/>
      <c r="B21" s="17" t="s">
        <v>17</v>
      </c>
      <c r="C21" s="19">
        <f t="shared" si="5"/>
        <v>39292.83</v>
      </c>
      <c r="D21" s="70">
        <v>4869</v>
      </c>
      <c r="E21" s="6">
        <v>8.07</v>
      </c>
      <c r="F21" s="11">
        <v>0</v>
      </c>
      <c r="G21" s="8"/>
      <c r="H21" s="6"/>
      <c r="I21" s="11">
        <v>0</v>
      </c>
      <c r="J21" s="8"/>
      <c r="K21" s="6"/>
      <c r="L21" s="11">
        <v>0</v>
      </c>
      <c r="M21" s="8"/>
      <c r="N21" s="6"/>
      <c r="O21" s="11">
        <v>0</v>
      </c>
      <c r="P21" s="8"/>
      <c r="Q21" s="7"/>
      <c r="R21" s="9">
        <f t="shared" si="6"/>
        <v>27996.75</v>
      </c>
      <c r="S21" s="70">
        <v>4869</v>
      </c>
      <c r="T21" s="73">
        <v>5.75</v>
      </c>
      <c r="U21" s="10">
        <v>0</v>
      </c>
      <c r="V21" s="8"/>
      <c r="W21" s="6"/>
      <c r="X21" s="11">
        <v>0</v>
      </c>
      <c r="Y21" s="8"/>
      <c r="Z21" s="6"/>
      <c r="AA21" s="11">
        <v>0</v>
      </c>
      <c r="AB21" s="8"/>
      <c r="AC21" s="6"/>
      <c r="AD21" s="11">
        <v>0</v>
      </c>
      <c r="AE21" s="8"/>
      <c r="AF21" s="7"/>
      <c r="AG21" s="19">
        <v>1201.8599999999999</v>
      </c>
      <c r="AH21" s="170">
        <v>120947</v>
      </c>
      <c r="AI21" s="66">
        <f t="shared" si="7"/>
        <v>9.9370798779630735E-3</v>
      </c>
      <c r="AJ21" s="93">
        <v>0</v>
      </c>
      <c r="AK21" s="71">
        <v>0</v>
      </c>
      <c r="AL21" s="91">
        <f>IF(ISERROR(AJ21/AK21),0,AJ21/AK21)</f>
        <v>0</v>
      </c>
      <c r="AM21" s="11">
        <v>0</v>
      </c>
      <c r="AN21" s="8"/>
      <c r="AO21" s="6"/>
      <c r="AP21" s="11">
        <v>0</v>
      </c>
      <c r="AQ21" s="8"/>
      <c r="AR21" s="6"/>
      <c r="AS21" s="27">
        <v>426.08</v>
      </c>
      <c r="AT21" s="12">
        <v>112</v>
      </c>
      <c r="AU21" s="7">
        <f t="shared" si="9"/>
        <v>3.8042857142857143</v>
      </c>
    </row>
    <row r="22" spans="1:47" x14ac:dyDescent="0.3">
      <c r="A22" s="192"/>
      <c r="B22" s="17" t="s">
        <v>18</v>
      </c>
      <c r="C22" s="19">
        <f t="shared" si="5"/>
        <v>39042.660000000003</v>
      </c>
      <c r="D22" s="70">
        <v>4838</v>
      </c>
      <c r="E22" s="6">
        <v>8.07</v>
      </c>
      <c r="F22" s="11">
        <v>0</v>
      </c>
      <c r="G22" s="8"/>
      <c r="H22" s="6"/>
      <c r="I22" s="11">
        <v>0</v>
      </c>
      <c r="J22" s="8"/>
      <c r="K22" s="6"/>
      <c r="L22" s="11">
        <v>0</v>
      </c>
      <c r="M22" s="8"/>
      <c r="N22" s="6"/>
      <c r="O22" s="11">
        <v>0</v>
      </c>
      <c r="P22" s="8"/>
      <c r="Q22" s="7"/>
      <c r="R22" s="9">
        <f t="shared" si="6"/>
        <v>27818.5</v>
      </c>
      <c r="S22" s="70">
        <v>4838</v>
      </c>
      <c r="T22" s="73">
        <v>5.75</v>
      </c>
      <c r="U22" s="10">
        <v>0</v>
      </c>
      <c r="V22" s="8"/>
      <c r="W22" s="6"/>
      <c r="X22" s="11">
        <v>0</v>
      </c>
      <c r="Y22" s="8"/>
      <c r="Z22" s="6"/>
      <c r="AA22" s="11">
        <v>0</v>
      </c>
      <c r="AB22" s="8"/>
      <c r="AC22" s="6"/>
      <c r="AD22" s="11">
        <v>0</v>
      </c>
      <c r="AE22" s="8"/>
      <c r="AF22" s="7"/>
      <c r="AG22" s="19">
        <v>1182.01</v>
      </c>
      <c r="AH22" s="170">
        <v>118953</v>
      </c>
      <c r="AI22" s="66">
        <f t="shared" si="7"/>
        <v>9.9367817541381881E-3</v>
      </c>
      <c r="AJ22" s="93">
        <v>0</v>
      </c>
      <c r="AK22" s="71">
        <v>0</v>
      </c>
      <c r="AL22" s="91">
        <f>IF(ISERROR(AJ22/AK22),0,AJ22/AK22)</f>
        <v>0</v>
      </c>
      <c r="AM22" s="11">
        <v>0</v>
      </c>
      <c r="AN22" s="8"/>
      <c r="AO22" s="6"/>
      <c r="AP22" s="11">
        <v>0</v>
      </c>
      <c r="AQ22" s="8"/>
      <c r="AR22" s="6"/>
      <c r="AS22" s="27">
        <v>426.08</v>
      </c>
      <c r="AT22" s="12">
        <v>112</v>
      </c>
      <c r="AU22" s="7">
        <f t="shared" si="9"/>
        <v>3.8042857142857143</v>
      </c>
    </row>
    <row r="23" spans="1:47" s="26" customFormat="1" x14ac:dyDescent="0.3">
      <c r="A23" s="193"/>
      <c r="B23" s="49" t="s">
        <v>64</v>
      </c>
      <c r="C23" s="50">
        <f>SUM(C11:C22)</f>
        <v>476130</v>
      </c>
      <c r="D23" s="265" t="s">
        <v>32</v>
      </c>
      <c r="E23" s="249"/>
      <c r="F23" s="51">
        <f>SUM(F11:F22)</f>
        <v>0</v>
      </c>
      <c r="G23" s="249" t="s">
        <v>32</v>
      </c>
      <c r="H23" s="250"/>
      <c r="I23" s="51">
        <f>SUM(I11:I22)</f>
        <v>0</v>
      </c>
      <c r="J23" s="249" t="s">
        <v>32</v>
      </c>
      <c r="K23" s="250"/>
      <c r="L23" s="51">
        <f>SUM(L11:L22)</f>
        <v>0</v>
      </c>
      <c r="M23" s="249" t="s">
        <v>32</v>
      </c>
      <c r="N23" s="250"/>
      <c r="O23" s="51">
        <f>SUM(O11:O22)</f>
        <v>0</v>
      </c>
      <c r="P23" s="249"/>
      <c r="Q23" s="266"/>
      <c r="R23" s="52">
        <f>SUM(R11:R22)</f>
        <v>339250</v>
      </c>
      <c r="S23" s="265" t="s">
        <v>32</v>
      </c>
      <c r="T23" s="265"/>
      <c r="U23" s="51">
        <f>SUM(U11:U22)</f>
        <v>0</v>
      </c>
      <c r="V23" s="249" t="s">
        <v>32</v>
      </c>
      <c r="W23" s="250"/>
      <c r="X23" s="51">
        <f>SUM(X11:X22)</f>
        <v>0</v>
      </c>
      <c r="Y23" s="249" t="s">
        <v>32</v>
      </c>
      <c r="Z23" s="250"/>
      <c r="AA23" s="51">
        <f>SUM(AA11:AA22)</f>
        <v>0</v>
      </c>
      <c r="AB23" s="249" t="s">
        <v>32</v>
      </c>
      <c r="AC23" s="250"/>
      <c r="AD23" s="51">
        <f>SUM(AD11:AD22)</f>
        <v>0</v>
      </c>
      <c r="AE23" s="249"/>
      <c r="AF23" s="266"/>
      <c r="AG23" s="50">
        <f>SUM(AG11:AG22)</f>
        <v>15243.32</v>
      </c>
      <c r="AH23" s="265" t="s">
        <v>32</v>
      </c>
      <c r="AI23" s="249"/>
      <c r="AJ23" s="50">
        <f>SUM(AJ11:AJ22)</f>
        <v>9363.957825999998</v>
      </c>
      <c r="AK23" s="265" t="s">
        <v>32</v>
      </c>
      <c r="AL23" s="249"/>
      <c r="AM23" s="51">
        <f>SUM(AM11:AM22)</f>
        <v>0</v>
      </c>
      <c r="AN23" s="249" t="s">
        <v>32</v>
      </c>
      <c r="AO23" s="250"/>
      <c r="AP23" s="51">
        <f>SUM(AP11:AP22)</f>
        <v>0</v>
      </c>
      <c r="AQ23" s="249" t="s">
        <v>32</v>
      </c>
      <c r="AR23" s="250"/>
      <c r="AS23" s="55">
        <f>SUM(AS11:AS22)</f>
        <v>5145.3425999999999</v>
      </c>
      <c r="AT23" s="265" t="s">
        <v>32</v>
      </c>
      <c r="AU23" s="267"/>
    </row>
    <row r="24" spans="1:47" ht="15" customHeight="1" x14ac:dyDescent="0.3">
      <c r="A24" s="191">
        <v>2018</v>
      </c>
      <c r="B24" s="42" t="s">
        <v>7</v>
      </c>
      <c r="C24" s="19">
        <f t="shared" si="5"/>
        <v>38905.47</v>
      </c>
      <c r="D24" s="70">
        <v>4821</v>
      </c>
      <c r="E24" s="6">
        <v>8.07</v>
      </c>
      <c r="F24" s="11">
        <v>0</v>
      </c>
      <c r="G24" s="8"/>
      <c r="H24" s="6"/>
      <c r="I24" s="11">
        <v>0</v>
      </c>
      <c r="J24" s="8"/>
      <c r="K24" s="6"/>
      <c r="L24" s="11">
        <v>0</v>
      </c>
      <c r="M24" s="8"/>
      <c r="N24" s="6"/>
      <c r="O24" s="11">
        <v>0</v>
      </c>
      <c r="P24" s="8"/>
      <c r="Q24" s="7"/>
      <c r="R24" s="9">
        <f t="shared" ref="R24:R29" si="10">S24*T24</f>
        <v>27720.75</v>
      </c>
      <c r="S24" s="70">
        <v>4821</v>
      </c>
      <c r="T24" s="73">
        <v>5.75</v>
      </c>
      <c r="U24" s="10">
        <v>0</v>
      </c>
      <c r="V24" s="8"/>
      <c r="W24" s="6"/>
      <c r="X24" s="11">
        <v>0</v>
      </c>
      <c r="Y24" s="8"/>
      <c r="Z24" s="6"/>
      <c r="AA24" s="11">
        <v>0</v>
      </c>
      <c r="AB24" s="8"/>
      <c r="AC24" s="6"/>
      <c r="AD24" s="11">
        <v>0</v>
      </c>
      <c r="AE24" s="8"/>
      <c r="AF24" s="7"/>
      <c r="AG24" s="19">
        <v>1175.1799999999998</v>
      </c>
      <c r="AH24" s="170">
        <v>118262</v>
      </c>
      <c r="AI24" s="66">
        <f t="shared" ref="AI24:AI29" si="11">AG24/AH24</f>
        <v>9.9370888366508252E-3</v>
      </c>
      <c r="AJ24" s="93">
        <v>0</v>
      </c>
      <c r="AK24" s="71">
        <v>0</v>
      </c>
      <c r="AL24" s="91">
        <f t="shared" ref="AL24:AL29" si="12">IF(ISERROR(AJ24/AK24),0,AJ24/AK24)</f>
        <v>0</v>
      </c>
      <c r="AM24" s="11">
        <v>0</v>
      </c>
      <c r="AN24" s="8"/>
      <c r="AO24" s="6"/>
      <c r="AP24" s="11">
        <v>0</v>
      </c>
      <c r="AQ24" s="8"/>
      <c r="AR24" s="6"/>
      <c r="AS24" s="27">
        <v>426.08</v>
      </c>
      <c r="AT24" s="12">
        <v>112</v>
      </c>
      <c r="AU24" s="7">
        <f t="shared" si="9"/>
        <v>3.8042857142857143</v>
      </c>
    </row>
    <row r="25" spans="1:47" x14ac:dyDescent="0.3">
      <c r="A25" s="192"/>
      <c r="B25" s="17" t="s">
        <v>8</v>
      </c>
      <c r="C25" s="19">
        <f t="shared" si="5"/>
        <v>38542.32</v>
      </c>
      <c r="D25" s="43">
        <v>4776</v>
      </c>
      <c r="E25" s="6">
        <v>8.07</v>
      </c>
      <c r="F25" s="11">
        <v>0</v>
      </c>
      <c r="G25" s="8"/>
      <c r="H25" s="6"/>
      <c r="I25" s="11">
        <v>0</v>
      </c>
      <c r="J25" s="8"/>
      <c r="K25" s="6"/>
      <c r="L25" s="11">
        <v>0</v>
      </c>
      <c r="M25" s="8"/>
      <c r="N25" s="6"/>
      <c r="O25" s="11">
        <v>0</v>
      </c>
      <c r="P25" s="8"/>
      <c r="Q25" s="7"/>
      <c r="R25" s="9">
        <f t="shared" si="10"/>
        <v>27462</v>
      </c>
      <c r="S25" s="43">
        <v>4776</v>
      </c>
      <c r="T25" s="73">
        <v>5.75</v>
      </c>
      <c r="U25" s="10">
        <v>0</v>
      </c>
      <c r="V25" s="8"/>
      <c r="W25" s="6"/>
      <c r="X25" s="11">
        <v>0</v>
      </c>
      <c r="Y25" s="8"/>
      <c r="Z25" s="6"/>
      <c r="AA25" s="11">
        <v>0</v>
      </c>
      <c r="AB25" s="8"/>
      <c r="AC25" s="6"/>
      <c r="AD25" s="11">
        <v>0</v>
      </c>
      <c r="AE25" s="8"/>
      <c r="AF25" s="7"/>
      <c r="AG25" s="19">
        <v>1186.1499999999999</v>
      </c>
      <c r="AH25" s="170">
        <v>119370</v>
      </c>
      <c r="AI25" s="66">
        <f t="shared" si="11"/>
        <v>9.9367512775404201E-3</v>
      </c>
      <c r="AJ25" s="93">
        <v>0</v>
      </c>
      <c r="AK25" s="71">
        <v>0</v>
      </c>
      <c r="AL25" s="91">
        <f t="shared" si="12"/>
        <v>0</v>
      </c>
      <c r="AM25" s="11">
        <v>0</v>
      </c>
      <c r="AN25" s="8"/>
      <c r="AO25" s="6"/>
      <c r="AP25" s="11">
        <v>0</v>
      </c>
      <c r="AQ25" s="8"/>
      <c r="AR25" s="6"/>
      <c r="AS25" s="27">
        <v>503.58</v>
      </c>
      <c r="AT25" s="12">
        <v>135</v>
      </c>
      <c r="AU25" s="7">
        <f t="shared" si="9"/>
        <v>3.7302222222222219</v>
      </c>
    </row>
    <row r="26" spans="1:47" x14ac:dyDescent="0.3">
      <c r="A26" s="192"/>
      <c r="B26" s="17" t="s">
        <v>9</v>
      </c>
      <c r="C26" s="19">
        <f t="shared" si="5"/>
        <v>38267.94</v>
      </c>
      <c r="D26" s="43">
        <v>4742</v>
      </c>
      <c r="E26" s="6">
        <v>8.07</v>
      </c>
      <c r="F26" s="11">
        <v>0</v>
      </c>
      <c r="G26" s="8"/>
      <c r="H26" s="6"/>
      <c r="I26" s="11">
        <v>0</v>
      </c>
      <c r="J26" s="8"/>
      <c r="K26" s="6"/>
      <c r="L26" s="11">
        <v>0</v>
      </c>
      <c r="M26" s="8"/>
      <c r="N26" s="6"/>
      <c r="O26" s="11">
        <v>0</v>
      </c>
      <c r="P26" s="8"/>
      <c r="Q26" s="7"/>
      <c r="R26" s="9">
        <f t="shared" si="10"/>
        <v>27266.5</v>
      </c>
      <c r="S26" s="43">
        <v>4742</v>
      </c>
      <c r="T26" s="73">
        <v>5.75</v>
      </c>
      <c r="U26" s="10">
        <v>0</v>
      </c>
      <c r="V26" s="8"/>
      <c r="W26" s="6"/>
      <c r="X26" s="11">
        <v>0</v>
      </c>
      <c r="Y26" s="8"/>
      <c r="Z26" s="6"/>
      <c r="AA26" s="11">
        <v>0</v>
      </c>
      <c r="AB26" s="8"/>
      <c r="AC26" s="6"/>
      <c r="AD26" s="11">
        <v>0</v>
      </c>
      <c r="AE26" s="8"/>
      <c r="AF26" s="7"/>
      <c r="AG26" s="19">
        <v>1217.3499999999995</v>
      </c>
      <c r="AH26" s="170">
        <v>122510</v>
      </c>
      <c r="AI26" s="66">
        <f t="shared" si="11"/>
        <v>9.9367398579707743E-3</v>
      </c>
      <c r="AJ26" s="93">
        <v>0</v>
      </c>
      <c r="AK26" s="71">
        <v>0</v>
      </c>
      <c r="AL26" s="91">
        <f t="shared" si="12"/>
        <v>0</v>
      </c>
      <c r="AM26" s="11">
        <v>0</v>
      </c>
      <c r="AN26" s="8"/>
      <c r="AO26" s="6"/>
      <c r="AP26" s="11">
        <v>0</v>
      </c>
      <c r="AQ26" s="8"/>
      <c r="AR26" s="6"/>
      <c r="AS26" s="27">
        <v>503.58</v>
      </c>
      <c r="AT26" s="12">
        <v>135</v>
      </c>
      <c r="AU26" s="7">
        <f t="shared" si="9"/>
        <v>3.7302222222222219</v>
      </c>
    </row>
    <row r="27" spans="1:47" x14ac:dyDescent="0.3">
      <c r="A27" s="192"/>
      <c r="B27" s="17" t="s">
        <v>10</v>
      </c>
      <c r="C27" s="19">
        <f t="shared" si="5"/>
        <v>38025.840000000004</v>
      </c>
      <c r="D27" s="43">
        <v>4712</v>
      </c>
      <c r="E27" s="6">
        <v>8.07</v>
      </c>
      <c r="F27" s="11">
        <v>0</v>
      </c>
      <c r="G27" s="8"/>
      <c r="H27" s="6"/>
      <c r="I27" s="11">
        <v>0</v>
      </c>
      <c r="J27" s="8"/>
      <c r="K27" s="6"/>
      <c r="L27" s="11">
        <v>0</v>
      </c>
      <c r="M27" s="8"/>
      <c r="N27" s="6"/>
      <c r="O27" s="11">
        <v>0</v>
      </c>
      <c r="P27" s="8"/>
      <c r="Q27" s="7"/>
      <c r="R27" s="9">
        <f t="shared" si="10"/>
        <v>27094</v>
      </c>
      <c r="S27" s="43">
        <v>4712</v>
      </c>
      <c r="T27" s="73">
        <v>5.75</v>
      </c>
      <c r="U27" s="10">
        <v>0</v>
      </c>
      <c r="V27" s="8"/>
      <c r="W27" s="6"/>
      <c r="X27" s="11">
        <v>0</v>
      </c>
      <c r="Y27" s="8"/>
      <c r="Z27" s="6"/>
      <c r="AA27" s="11">
        <v>0</v>
      </c>
      <c r="AB27" s="8"/>
      <c r="AC27" s="6"/>
      <c r="AD27" s="11">
        <v>0</v>
      </c>
      <c r="AE27" s="8"/>
      <c r="AF27" s="7"/>
      <c r="AG27" s="19">
        <v>1338.8299999999995</v>
      </c>
      <c r="AH27" s="170">
        <v>134733</v>
      </c>
      <c r="AI27" s="66">
        <f t="shared" si="11"/>
        <v>9.9369122635137603E-3</v>
      </c>
      <c r="AJ27" s="93">
        <v>0</v>
      </c>
      <c r="AK27" s="71">
        <v>0</v>
      </c>
      <c r="AL27" s="91">
        <f t="shared" si="12"/>
        <v>0</v>
      </c>
      <c r="AM27" s="11">
        <v>0</v>
      </c>
      <c r="AN27" s="8"/>
      <c r="AO27" s="6"/>
      <c r="AP27" s="11">
        <v>0</v>
      </c>
      <c r="AQ27" s="8"/>
      <c r="AR27" s="6"/>
      <c r="AS27" s="27">
        <v>652.52</v>
      </c>
      <c r="AT27" s="12">
        <v>149</v>
      </c>
      <c r="AU27" s="7">
        <f t="shared" si="9"/>
        <v>4.3793288590604025</v>
      </c>
    </row>
    <row r="28" spans="1:47" x14ac:dyDescent="0.3">
      <c r="A28" s="192"/>
      <c r="B28" s="17" t="s">
        <v>11</v>
      </c>
      <c r="C28" s="19">
        <f t="shared" si="5"/>
        <v>37460.94</v>
      </c>
      <c r="D28" s="43">
        <v>4642</v>
      </c>
      <c r="E28" s="6">
        <v>8.07</v>
      </c>
      <c r="F28" s="11">
        <v>0</v>
      </c>
      <c r="G28" s="8"/>
      <c r="H28" s="6"/>
      <c r="I28" s="11">
        <v>0</v>
      </c>
      <c r="J28" s="8"/>
      <c r="K28" s="6"/>
      <c r="L28" s="11">
        <v>0</v>
      </c>
      <c r="M28" s="8"/>
      <c r="N28" s="6"/>
      <c r="O28" s="11">
        <v>0</v>
      </c>
      <c r="P28" s="8"/>
      <c r="Q28" s="7"/>
      <c r="R28" s="9">
        <f t="shared" si="10"/>
        <v>26691.5</v>
      </c>
      <c r="S28" s="43">
        <v>4642</v>
      </c>
      <c r="T28" s="73">
        <v>5.75</v>
      </c>
      <c r="U28" s="10">
        <v>0</v>
      </c>
      <c r="V28" s="8"/>
      <c r="W28" s="6"/>
      <c r="X28" s="11">
        <v>0</v>
      </c>
      <c r="Y28" s="8"/>
      <c r="Z28" s="6"/>
      <c r="AA28" s="11">
        <v>0</v>
      </c>
      <c r="AB28" s="8"/>
      <c r="AC28" s="6"/>
      <c r="AD28" s="11">
        <v>0</v>
      </c>
      <c r="AE28" s="8"/>
      <c r="AF28" s="7"/>
      <c r="AG28" s="19">
        <v>1227.1099999999999</v>
      </c>
      <c r="AH28" s="170">
        <v>123491</v>
      </c>
      <c r="AI28" s="66">
        <f t="shared" si="11"/>
        <v>9.9368375023281049E-3</v>
      </c>
      <c r="AJ28" s="93">
        <v>0</v>
      </c>
      <c r="AK28" s="71">
        <v>0</v>
      </c>
      <c r="AL28" s="91">
        <f t="shared" si="12"/>
        <v>0</v>
      </c>
      <c r="AM28" s="11">
        <v>0</v>
      </c>
      <c r="AN28" s="8"/>
      <c r="AO28" s="6"/>
      <c r="AP28" s="11">
        <v>0</v>
      </c>
      <c r="AQ28" s="8"/>
      <c r="AR28" s="6"/>
      <c r="AS28" s="27">
        <v>652.52</v>
      </c>
      <c r="AT28" s="12">
        <v>149</v>
      </c>
      <c r="AU28" s="7">
        <f t="shared" si="9"/>
        <v>4.3793288590604025</v>
      </c>
    </row>
    <row r="29" spans="1:47" x14ac:dyDescent="0.3">
      <c r="A29" s="192"/>
      <c r="B29" s="17" t="s">
        <v>12</v>
      </c>
      <c r="C29" s="19">
        <f t="shared" si="5"/>
        <v>37178.49</v>
      </c>
      <c r="D29" s="43">
        <v>4607</v>
      </c>
      <c r="E29" s="6">
        <v>8.07</v>
      </c>
      <c r="F29" s="11">
        <v>0</v>
      </c>
      <c r="G29" s="8"/>
      <c r="H29" s="6"/>
      <c r="I29" s="11">
        <v>0</v>
      </c>
      <c r="J29" s="8"/>
      <c r="K29" s="6"/>
      <c r="L29" s="11">
        <v>0</v>
      </c>
      <c r="M29" s="8"/>
      <c r="N29" s="6"/>
      <c r="O29" s="11">
        <v>0</v>
      </c>
      <c r="P29" s="8"/>
      <c r="Q29" s="7"/>
      <c r="R29" s="9">
        <f t="shared" si="10"/>
        <v>26490.25</v>
      </c>
      <c r="S29" s="43">
        <v>4607</v>
      </c>
      <c r="T29" s="73">
        <v>5.75</v>
      </c>
      <c r="U29" s="148">
        <v>0</v>
      </c>
      <c r="V29" s="8"/>
      <c r="W29" s="6"/>
      <c r="X29" s="11">
        <v>0</v>
      </c>
      <c r="Y29" s="8"/>
      <c r="Z29" s="6"/>
      <c r="AA29" s="11">
        <v>0</v>
      </c>
      <c r="AB29" s="8"/>
      <c r="AC29" s="6"/>
      <c r="AD29" s="11">
        <v>0</v>
      </c>
      <c r="AE29" s="8"/>
      <c r="AF29" s="7"/>
      <c r="AG29" s="27">
        <v>1462.149999999999</v>
      </c>
      <c r="AH29" s="165">
        <v>147143</v>
      </c>
      <c r="AI29" s="66">
        <f t="shared" si="11"/>
        <v>9.9369321000659146E-3</v>
      </c>
      <c r="AJ29" s="93">
        <v>0</v>
      </c>
      <c r="AK29" s="71">
        <v>0</v>
      </c>
      <c r="AL29" s="91">
        <f t="shared" si="12"/>
        <v>0</v>
      </c>
      <c r="AM29" s="11">
        <v>0</v>
      </c>
      <c r="AN29" s="8"/>
      <c r="AO29" s="6"/>
      <c r="AP29" s="11">
        <v>0</v>
      </c>
      <c r="AQ29" s="8"/>
      <c r="AR29" s="6"/>
      <c r="AS29" s="27">
        <v>434.92</v>
      </c>
      <c r="AT29" s="12">
        <v>114</v>
      </c>
      <c r="AU29" s="7">
        <f t="shared" si="9"/>
        <v>3.815087719298246</v>
      </c>
    </row>
    <row r="30" spans="1:47" s="26" customFormat="1" x14ac:dyDescent="0.3">
      <c r="A30" s="193"/>
      <c r="B30" s="49" t="s">
        <v>67</v>
      </c>
      <c r="C30" s="50">
        <f>SUM(C24:C29)</f>
        <v>228381</v>
      </c>
      <c r="D30" s="265" t="s">
        <v>32</v>
      </c>
      <c r="E30" s="249"/>
      <c r="F30" s="51">
        <f>SUM(F24:F29)</f>
        <v>0</v>
      </c>
      <c r="G30" s="249" t="s">
        <v>32</v>
      </c>
      <c r="H30" s="250"/>
      <c r="I30" s="51">
        <f>SUM(I24:I29)</f>
        <v>0</v>
      </c>
      <c r="J30" s="249" t="s">
        <v>32</v>
      </c>
      <c r="K30" s="250"/>
      <c r="L30" s="51">
        <f>SUM(L24:L29)</f>
        <v>0</v>
      </c>
      <c r="M30" s="249" t="s">
        <v>32</v>
      </c>
      <c r="N30" s="250"/>
      <c r="O30" s="51">
        <f>SUM(O24:O29)</f>
        <v>0</v>
      </c>
      <c r="P30" s="249" t="s">
        <v>32</v>
      </c>
      <c r="Q30" s="266"/>
      <c r="R30" s="52">
        <f>SUM(R24:R29)</f>
        <v>162725</v>
      </c>
      <c r="S30" s="265" t="s">
        <v>32</v>
      </c>
      <c r="T30" s="265"/>
      <c r="U30" s="53">
        <f>SUM(U24:U29)</f>
        <v>0</v>
      </c>
      <c r="V30" s="265" t="s">
        <v>32</v>
      </c>
      <c r="W30" s="249"/>
      <c r="X30" s="53">
        <f>SUM(X24:X29)</f>
        <v>0</v>
      </c>
      <c r="Y30" s="265" t="s">
        <v>32</v>
      </c>
      <c r="Z30" s="249"/>
      <c r="AA30" s="53">
        <f>SUM(AA24:AA29)</f>
        <v>0</v>
      </c>
      <c r="AB30" s="265" t="s">
        <v>32</v>
      </c>
      <c r="AC30" s="249"/>
      <c r="AD30" s="53">
        <f>SUM(AD24:AD29)</f>
        <v>0</v>
      </c>
      <c r="AE30" s="265" t="s">
        <v>32</v>
      </c>
      <c r="AF30" s="267"/>
      <c r="AG30" s="50">
        <f>SUM(AG24:AG29)</f>
        <v>7606.7699999999968</v>
      </c>
      <c r="AH30" s="265" t="s">
        <v>32</v>
      </c>
      <c r="AI30" s="249"/>
      <c r="AJ30" s="50">
        <f>SUM(AJ24:AJ29)</f>
        <v>0</v>
      </c>
      <c r="AK30" s="265" t="s">
        <v>32</v>
      </c>
      <c r="AL30" s="249"/>
      <c r="AM30" s="50">
        <f>SUM(AM24:AM29)</f>
        <v>0</v>
      </c>
      <c r="AN30" s="265" t="s">
        <v>32</v>
      </c>
      <c r="AO30" s="249"/>
      <c r="AP30" s="50">
        <f>SUM(AP24:AP29)</f>
        <v>0</v>
      </c>
      <c r="AQ30" s="265" t="s">
        <v>32</v>
      </c>
      <c r="AR30" s="249"/>
      <c r="AS30" s="56">
        <f>SUM(AS24:AS29)</f>
        <v>3173.2000000000003</v>
      </c>
      <c r="AT30" s="265" t="s">
        <v>32</v>
      </c>
      <c r="AU30" s="267"/>
    </row>
    <row r="31" spans="1:47" s="26" customFormat="1" ht="15.75" thickBot="1" x14ac:dyDescent="0.3">
      <c r="B31" s="49" t="s">
        <v>19</v>
      </c>
      <c r="C31" s="57">
        <f>C23+C30</f>
        <v>704511</v>
      </c>
      <c r="D31" s="269" t="s">
        <v>32</v>
      </c>
      <c r="E31" s="270"/>
      <c r="F31" s="58">
        <f>F23+F30</f>
        <v>0</v>
      </c>
      <c r="G31" s="269" t="s">
        <v>32</v>
      </c>
      <c r="H31" s="270"/>
      <c r="I31" s="58">
        <f>I23+I30</f>
        <v>0</v>
      </c>
      <c r="J31" s="269" t="s">
        <v>32</v>
      </c>
      <c r="K31" s="270"/>
      <c r="L31" s="58">
        <f>L23+L30</f>
        <v>0</v>
      </c>
      <c r="M31" s="269" t="s">
        <v>32</v>
      </c>
      <c r="N31" s="270"/>
      <c r="O31" s="58">
        <f>O23+O30</f>
        <v>0</v>
      </c>
      <c r="P31" s="269" t="s">
        <v>32</v>
      </c>
      <c r="Q31" s="271"/>
      <c r="R31" s="59">
        <f>R23+R30</f>
        <v>501975</v>
      </c>
      <c r="S31" s="269" t="s">
        <v>32</v>
      </c>
      <c r="T31" s="269"/>
      <c r="U31" s="60">
        <f>U23+U30</f>
        <v>0</v>
      </c>
      <c r="V31" s="269" t="s">
        <v>32</v>
      </c>
      <c r="W31" s="270"/>
      <c r="X31" s="60">
        <f>X23+X30</f>
        <v>0</v>
      </c>
      <c r="Y31" s="269" t="s">
        <v>32</v>
      </c>
      <c r="Z31" s="270"/>
      <c r="AA31" s="60">
        <f>AA23+AA30</f>
        <v>0</v>
      </c>
      <c r="AB31" s="269" t="s">
        <v>32</v>
      </c>
      <c r="AC31" s="270"/>
      <c r="AD31" s="60">
        <f>AD23+AD30</f>
        <v>0</v>
      </c>
      <c r="AE31" s="269" t="s">
        <v>32</v>
      </c>
      <c r="AF31" s="271"/>
      <c r="AG31" s="57">
        <f>AG23+AG30</f>
        <v>22850.089999999997</v>
      </c>
      <c r="AH31" s="269" t="s">
        <v>32</v>
      </c>
      <c r="AI31" s="270"/>
      <c r="AJ31" s="57">
        <f>AJ23+AJ30</f>
        <v>9363.957825999998</v>
      </c>
      <c r="AK31" s="269" t="s">
        <v>32</v>
      </c>
      <c r="AL31" s="270"/>
      <c r="AM31" s="57">
        <f>AM23+AM30</f>
        <v>0</v>
      </c>
      <c r="AN31" s="269" t="s">
        <v>32</v>
      </c>
      <c r="AO31" s="270"/>
      <c r="AP31" s="57">
        <f>AP23+AP30</f>
        <v>0</v>
      </c>
      <c r="AQ31" s="269" t="s">
        <v>32</v>
      </c>
      <c r="AR31" s="270"/>
      <c r="AS31" s="61">
        <f>AS23+AS30</f>
        <v>8318.5426000000007</v>
      </c>
      <c r="AT31" s="269" t="s">
        <v>32</v>
      </c>
      <c r="AU31" s="271"/>
    </row>
    <row r="33" spans="33:47" x14ac:dyDescent="0.3">
      <c r="AH33" s="94"/>
      <c r="AI33" s="27"/>
      <c r="AS33" s="239" t="s">
        <v>50</v>
      </c>
      <c r="AT33" s="239"/>
      <c r="AU33" s="239"/>
    </row>
    <row r="34" spans="33:47" x14ac:dyDescent="0.3">
      <c r="AH34" s="23"/>
      <c r="AS34" s="239"/>
      <c r="AT34" s="239"/>
      <c r="AU34" s="239"/>
    </row>
    <row r="35" spans="33:47" x14ac:dyDescent="0.3">
      <c r="AG35" s="27"/>
      <c r="AH35" s="23"/>
      <c r="AJ35" s="23"/>
      <c r="AS35" s="239"/>
      <c r="AT35" s="239"/>
      <c r="AU35" s="239"/>
    </row>
    <row r="36" spans="33:47" x14ac:dyDescent="0.3">
      <c r="AG36" s="95"/>
      <c r="AH36" s="23"/>
      <c r="AJ36" s="23"/>
      <c r="AS36" s="239"/>
      <c r="AT36" s="239"/>
      <c r="AU36" s="239"/>
    </row>
    <row r="37" spans="33:47" ht="15" x14ac:dyDescent="0.25">
      <c r="AG37" s="95"/>
      <c r="AH37" s="23"/>
      <c r="AJ37" s="95"/>
    </row>
    <row r="38" spans="33:47" ht="15" x14ac:dyDescent="0.25">
      <c r="AG38" s="95"/>
      <c r="AH38" s="23"/>
      <c r="AJ38" s="67"/>
    </row>
    <row r="39" spans="33:47" ht="15" x14ac:dyDescent="0.25">
      <c r="AG39" s="95"/>
      <c r="AH39" s="23"/>
      <c r="AJ39" s="96"/>
    </row>
    <row r="40" spans="33:47" ht="15" x14ac:dyDescent="0.25">
      <c r="AG40" s="95"/>
      <c r="AH40" s="23"/>
      <c r="AJ40" s="67"/>
    </row>
    <row r="41" spans="33:47" x14ac:dyDescent="0.3">
      <c r="AG41" s="95"/>
      <c r="AH41" s="23"/>
      <c r="AJ41" s="67"/>
    </row>
    <row r="42" spans="33:47" x14ac:dyDescent="0.3">
      <c r="AG42" s="95"/>
      <c r="AH42" s="23"/>
    </row>
    <row r="43" spans="33:47" x14ac:dyDescent="0.3">
      <c r="AG43" s="95"/>
      <c r="AH43" s="23"/>
    </row>
    <row r="44" spans="33:47" x14ac:dyDescent="0.3">
      <c r="AG44" s="95"/>
      <c r="AH44" s="23"/>
    </row>
    <row r="45" spans="33:47" x14ac:dyDescent="0.3">
      <c r="AG45" s="95"/>
      <c r="AH45" s="23"/>
    </row>
    <row r="46" spans="33:47" x14ac:dyDescent="0.3">
      <c r="AG46" s="95"/>
      <c r="AH46" s="23"/>
    </row>
    <row r="47" spans="33:47" x14ac:dyDescent="0.3">
      <c r="AG47" s="95"/>
      <c r="AH47" s="23"/>
    </row>
    <row r="48" spans="33:47" x14ac:dyDescent="0.3">
      <c r="AG48" s="95"/>
      <c r="AH48" s="23"/>
    </row>
    <row r="49" spans="33:34" x14ac:dyDescent="0.3">
      <c r="AG49" s="95"/>
      <c r="AH49" s="23"/>
    </row>
    <row r="50" spans="33:34" x14ac:dyDescent="0.3">
      <c r="AG50" s="95"/>
      <c r="AH50" s="23"/>
    </row>
    <row r="51" spans="33:34" x14ac:dyDescent="0.3">
      <c r="AG51" s="95"/>
      <c r="AH51" s="23"/>
    </row>
    <row r="52" spans="33:34" x14ac:dyDescent="0.3">
      <c r="AG52" s="95"/>
      <c r="AH52" s="23"/>
    </row>
    <row r="53" spans="33:34" x14ac:dyDescent="0.3">
      <c r="AH53" s="23"/>
    </row>
    <row r="54" spans="33:34" x14ac:dyDescent="0.3">
      <c r="AH54" s="23"/>
    </row>
    <row r="55" spans="33:34" x14ac:dyDescent="0.3">
      <c r="AH55" s="23"/>
    </row>
    <row r="56" spans="33:34" x14ac:dyDescent="0.3">
      <c r="AH56" s="23"/>
    </row>
    <row r="57" spans="33:34" x14ac:dyDescent="0.3">
      <c r="AH57" s="23"/>
    </row>
  </sheetData>
  <mergeCells count="79">
    <mergeCell ref="AT31:AU31"/>
    <mergeCell ref="AS33:AU36"/>
    <mergeCell ref="AQ30:AR30"/>
    <mergeCell ref="S31:T31"/>
    <mergeCell ref="V31:W31"/>
    <mergeCell ref="Y31:Z31"/>
    <mergeCell ref="AB31:AC31"/>
    <mergeCell ref="AE31:AF31"/>
    <mergeCell ref="AK31:AL31"/>
    <mergeCell ref="AN31:AO31"/>
    <mergeCell ref="AQ31:AR31"/>
    <mergeCell ref="AT30:AU30"/>
    <mergeCell ref="AE30:AF30"/>
    <mergeCell ref="AH31:AI31"/>
    <mergeCell ref="AH30:AI30"/>
    <mergeCell ref="AK30:AL30"/>
    <mergeCell ref="D31:E31"/>
    <mergeCell ref="G31:H31"/>
    <mergeCell ref="J31:K31"/>
    <mergeCell ref="M31:N31"/>
    <mergeCell ref="P31:Q31"/>
    <mergeCell ref="P30:Q30"/>
    <mergeCell ref="S30:T30"/>
    <mergeCell ref="V30:W30"/>
    <mergeCell ref="Y30:Z30"/>
    <mergeCell ref="AB30:AC30"/>
    <mergeCell ref="AN30:AO30"/>
    <mergeCell ref="AH23:AI23"/>
    <mergeCell ref="AK23:AL23"/>
    <mergeCell ref="AN23:AO23"/>
    <mergeCell ref="AQ23:AR23"/>
    <mergeCell ref="AT23:AU23"/>
    <mergeCell ref="A24:A30"/>
    <mergeCell ref="D30:E30"/>
    <mergeCell ref="G30:H30"/>
    <mergeCell ref="J30:K30"/>
    <mergeCell ref="M30:N30"/>
    <mergeCell ref="P23:Q23"/>
    <mergeCell ref="S23:T23"/>
    <mergeCell ref="V23:W23"/>
    <mergeCell ref="Y23:Z23"/>
    <mergeCell ref="AB23:AC23"/>
    <mergeCell ref="AE23:AF23"/>
    <mergeCell ref="A11:A23"/>
    <mergeCell ref="D23:E23"/>
    <mergeCell ref="G23:H23"/>
    <mergeCell ref="J23:K23"/>
    <mergeCell ref="M23:N23"/>
    <mergeCell ref="AP7:AR9"/>
    <mergeCell ref="AS7:AU9"/>
    <mergeCell ref="R8:T8"/>
    <mergeCell ref="U8:AF8"/>
    <mergeCell ref="R9:R10"/>
    <mergeCell ref="S9:S10"/>
    <mergeCell ref="R7:AF7"/>
    <mergeCell ref="AG7:AI9"/>
    <mergeCell ref="AJ7:AL9"/>
    <mergeCell ref="AM7:AO9"/>
    <mergeCell ref="T9:T10"/>
    <mergeCell ref="U9:W9"/>
    <mergeCell ref="X9:Z9"/>
    <mergeCell ref="AA9:AC9"/>
    <mergeCell ref="AD9:AF9"/>
    <mergeCell ref="C1:D1"/>
    <mergeCell ref="E1:G1"/>
    <mergeCell ref="N3:P3"/>
    <mergeCell ref="C5:D5"/>
    <mergeCell ref="E5:G5"/>
    <mergeCell ref="B7:B10"/>
    <mergeCell ref="C7:Q7"/>
    <mergeCell ref="C8:E8"/>
    <mergeCell ref="G8:Q8"/>
    <mergeCell ref="C9:C10"/>
    <mergeCell ref="O9:Q9"/>
    <mergeCell ref="D9:D10"/>
    <mergeCell ref="E9:E10"/>
    <mergeCell ref="F9:H9"/>
    <mergeCell ref="I9:K9"/>
    <mergeCell ref="L9:N9"/>
  </mergeCells>
  <pageMargins left="0.7" right="0.7" top="0.75" bottom="0.75" header="0.3" footer="0.3"/>
  <pageSetup scale="90" orientation="landscape" r:id="rId1"/>
  <headerFooter>
    <oddFooter>&amp;R&amp;P of &amp;N</oddFooter>
  </headerFooter>
  <rowBreaks count="1" manualBreakCount="1">
    <brk id="31" max="16383" man="1"/>
  </rowBreaks>
  <colBreaks count="2" manualBreakCount="2">
    <brk id="17" max="1048575" man="1"/>
    <brk id="32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42"/>
  <sheetViews>
    <sheetView workbookViewId="0">
      <pane xSplit="2" ySplit="10" topLeftCell="S22" activePane="bottomRight" state="frozen"/>
      <selection pane="topRight" activeCell="C1" sqref="C1"/>
      <selection pane="bottomLeft" activeCell="A11" sqref="A11"/>
      <selection pane="bottomRight" activeCell="B1" sqref="B1"/>
    </sheetView>
  </sheetViews>
  <sheetFormatPr defaultRowHeight="14.4" x14ac:dyDescent="0.3"/>
  <cols>
    <col min="1" max="1" width="3.5546875" bestFit="1" customWidth="1"/>
    <col min="2" max="2" width="11.33203125" bestFit="1" customWidth="1"/>
    <col min="3" max="3" width="13" customWidth="1"/>
    <col min="4" max="4" width="8.5546875" customWidth="1"/>
    <col min="5" max="5" width="7.33203125" customWidth="1"/>
    <col min="6" max="6" width="8.88671875" bestFit="1" customWidth="1"/>
    <col min="7" max="7" width="7.88671875" customWidth="1"/>
    <col min="8" max="8" width="6.44140625" customWidth="1"/>
    <col min="9" max="9" width="8.88671875" bestFit="1" customWidth="1"/>
    <col min="10" max="10" width="7.6640625" customWidth="1"/>
    <col min="11" max="11" width="6.5546875" customWidth="1"/>
    <col min="12" max="12" width="8.88671875" bestFit="1" customWidth="1"/>
    <col min="13" max="13" width="7.33203125" customWidth="1"/>
    <col min="14" max="14" width="7" customWidth="1"/>
    <col min="15" max="15" width="8.88671875" bestFit="1" customWidth="1"/>
    <col min="16" max="16" width="8.33203125" customWidth="1"/>
    <col min="17" max="17" width="7.44140625" customWidth="1"/>
    <col min="18" max="18" width="13.33203125" customWidth="1"/>
    <col min="19" max="19" width="8.33203125" customWidth="1"/>
    <col min="20" max="20" width="7" bestFit="1" customWidth="1"/>
    <col min="21" max="21" width="8.88671875" bestFit="1" customWidth="1"/>
    <col min="22" max="22" width="5.5546875" bestFit="1" customWidth="1"/>
    <col min="23" max="23" width="5" bestFit="1" customWidth="1"/>
    <col min="24" max="24" width="8.88671875" bestFit="1" customWidth="1"/>
    <col min="25" max="25" width="5.5546875" bestFit="1" customWidth="1"/>
    <col min="26" max="26" width="5" bestFit="1" customWidth="1"/>
    <col min="27" max="27" width="8.88671875" bestFit="1" customWidth="1"/>
    <col min="28" max="28" width="5.5546875" bestFit="1" customWidth="1"/>
    <col min="29" max="29" width="5" bestFit="1" customWidth="1"/>
    <col min="30" max="30" width="8.88671875" bestFit="1" customWidth="1"/>
    <col min="31" max="31" width="5.5546875" bestFit="1" customWidth="1"/>
    <col min="32" max="32" width="5" bestFit="1" customWidth="1"/>
    <col min="33" max="33" width="12.6640625" customWidth="1"/>
    <col min="34" max="34" width="10.6640625" customWidth="1"/>
    <col min="35" max="35" width="9.33203125" customWidth="1"/>
    <col min="36" max="36" width="12.6640625" customWidth="1"/>
    <col min="37" max="37" width="11.6640625" customWidth="1"/>
    <col min="38" max="38" width="9.33203125" customWidth="1"/>
    <col min="39" max="39" width="12.6640625" customWidth="1"/>
    <col min="40" max="40" width="11.109375" customWidth="1"/>
    <col min="41" max="41" width="9.33203125" customWidth="1"/>
    <col min="42" max="42" width="12.6640625" customWidth="1"/>
    <col min="43" max="43" width="11.109375" customWidth="1"/>
    <col min="44" max="44" width="9.33203125" customWidth="1"/>
    <col min="45" max="45" width="11.5546875" customWidth="1"/>
    <col min="46" max="46" width="9.109375" bestFit="1" customWidth="1"/>
    <col min="47" max="47" width="9.109375" customWidth="1"/>
  </cols>
  <sheetData>
    <row r="1" spans="1:49" ht="15" thickBot="1" x14ac:dyDescent="0.35">
      <c r="C1" s="216" t="s">
        <v>20</v>
      </c>
      <c r="D1" s="216"/>
      <c r="E1" s="217" t="s">
        <v>33</v>
      </c>
      <c r="F1" s="217"/>
      <c r="G1" s="217"/>
    </row>
    <row r="2" spans="1:49" x14ac:dyDescent="0.3">
      <c r="C2" s="4" t="s">
        <v>21</v>
      </c>
      <c r="D2" s="4"/>
      <c r="E2" s="4"/>
      <c r="F2" s="4"/>
    </row>
    <row r="3" spans="1:49" ht="15" x14ac:dyDescent="0.25">
      <c r="C3" s="4" t="s">
        <v>22</v>
      </c>
      <c r="D3" s="4"/>
      <c r="E3" s="4"/>
      <c r="F3" s="4"/>
      <c r="N3" s="218"/>
      <c r="O3" s="218"/>
      <c r="P3" s="218"/>
    </row>
    <row r="4" spans="1:49" ht="15" hidden="1" x14ac:dyDescent="0.25"/>
    <row r="5" spans="1:49" ht="15.75" thickBot="1" x14ac:dyDescent="0.3">
      <c r="C5" s="216" t="s">
        <v>23</v>
      </c>
      <c r="D5" s="216"/>
      <c r="E5" s="217" t="s">
        <v>57</v>
      </c>
      <c r="F5" s="217"/>
      <c r="G5" s="217"/>
      <c r="H5" s="5"/>
      <c r="I5" s="5"/>
    </row>
    <row r="6" spans="1:49" ht="15" thickBot="1" x14ac:dyDescent="0.35"/>
    <row r="7" spans="1:49" ht="14.4" customHeight="1" x14ac:dyDescent="0.3">
      <c r="B7" s="240" t="s">
        <v>0</v>
      </c>
      <c r="C7" s="221" t="s">
        <v>1</v>
      </c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3"/>
      <c r="R7" s="231" t="s">
        <v>27</v>
      </c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3"/>
      <c r="AG7" s="260" t="s">
        <v>45</v>
      </c>
      <c r="AH7" s="208"/>
      <c r="AI7" s="261"/>
      <c r="AJ7" s="260" t="s">
        <v>46</v>
      </c>
      <c r="AK7" s="208"/>
      <c r="AL7" s="261"/>
      <c r="AM7" s="199" t="s">
        <v>37</v>
      </c>
      <c r="AN7" s="200"/>
      <c r="AO7" s="251"/>
      <c r="AP7" s="199" t="s">
        <v>47</v>
      </c>
      <c r="AQ7" s="200"/>
      <c r="AR7" s="251"/>
      <c r="AS7" s="254" t="s">
        <v>52</v>
      </c>
      <c r="AT7" s="208"/>
      <c r="AU7" s="209"/>
    </row>
    <row r="8" spans="1:49" x14ac:dyDescent="0.3">
      <c r="B8" s="181"/>
      <c r="C8" s="241" t="s">
        <v>2</v>
      </c>
      <c r="D8" s="242"/>
      <c r="E8" s="242"/>
      <c r="F8" s="28"/>
      <c r="G8" s="242" t="s">
        <v>3</v>
      </c>
      <c r="H8" s="242"/>
      <c r="I8" s="242"/>
      <c r="J8" s="242"/>
      <c r="K8" s="242"/>
      <c r="L8" s="242"/>
      <c r="M8" s="242"/>
      <c r="N8" s="242"/>
      <c r="O8" s="242"/>
      <c r="P8" s="242"/>
      <c r="Q8" s="243"/>
      <c r="R8" s="257" t="s">
        <v>2</v>
      </c>
      <c r="S8" s="245"/>
      <c r="T8" s="248"/>
      <c r="U8" s="244" t="s">
        <v>3</v>
      </c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6"/>
      <c r="AG8" s="210"/>
      <c r="AH8" s="211"/>
      <c r="AI8" s="262"/>
      <c r="AJ8" s="210"/>
      <c r="AK8" s="211"/>
      <c r="AL8" s="262"/>
      <c r="AM8" s="202"/>
      <c r="AN8" s="203"/>
      <c r="AO8" s="252"/>
      <c r="AP8" s="202"/>
      <c r="AQ8" s="203"/>
      <c r="AR8" s="252"/>
      <c r="AS8" s="255"/>
      <c r="AT8" s="211"/>
      <c r="AU8" s="212"/>
    </row>
    <row r="9" spans="1:49" x14ac:dyDescent="0.3">
      <c r="B9" s="181"/>
      <c r="C9" s="241" t="s">
        <v>28</v>
      </c>
      <c r="D9" s="247" t="s">
        <v>4</v>
      </c>
      <c r="E9" s="242" t="s">
        <v>5</v>
      </c>
      <c r="F9" s="244" t="s">
        <v>6</v>
      </c>
      <c r="G9" s="245"/>
      <c r="H9" s="248"/>
      <c r="I9" s="244" t="s">
        <v>24</v>
      </c>
      <c r="J9" s="245"/>
      <c r="K9" s="248"/>
      <c r="L9" s="244" t="s">
        <v>25</v>
      </c>
      <c r="M9" s="245"/>
      <c r="N9" s="248"/>
      <c r="O9" s="244" t="s">
        <v>26</v>
      </c>
      <c r="P9" s="245"/>
      <c r="Q9" s="246"/>
      <c r="R9" s="258" t="s">
        <v>28</v>
      </c>
      <c r="S9" s="259" t="s">
        <v>29</v>
      </c>
      <c r="T9" s="264" t="s">
        <v>5</v>
      </c>
      <c r="U9" s="244" t="s">
        <v>6</v>
      </c>
      <c r="V9" s="245"/>
      <c r="W9" s="248"/>
      <c r="X9" s="244" t="s">
        <v>24</v>
      </c>
      <c r="Y9" s="245"/>
      <c r="Z9" s="248"/>
      <c r="AA9" s="244" t="s">
        <v>25</v>
      </c>
      <c r="AB9" s="245"/>
      <c r="AC9" s="248"/>
      <c r="AD9" s="244" t="s">
        <v>26</v>
      </c>
      <c r="AE9" s="245"/>
      <c r="AF9" s="246"/>
      <c r="AG9" s="213"/>
      <c r="AH9" s="214"/>
      <c r="AI9" s="263"/>
      <c r="AJ9" s="213"/>
      <c r="AK9" s="214"/>
      <c r="AL9" s="263"/>
      <c r="AM9" s="205"/>
      <c r="AN9" s="206"/>
      <c r="AO9" s="253"/>
      <c r="AP9" s="205"/>
      <c r="AQ9" s="206"/>
      <c r="AR9" s="253"/>
      <c r="AS9" s="256"/>
      <c r="AT9" s="214"/>
      <c r="AU9" s="215"/>
    </row>
    <row r="10" spans="1:49" ht="27" customHeight="1" x14ac:dyDescent="0.3">
      <c r="B10" s="181"/>
      <c r="C10" s="241"/>
      <c r="D10" s="229"/>
      <c r="E10" s="242"/>
      <c r="F10" s="28" t="s">
        <v>28</v>
      </c>
      <c r="G10" s="29" t="s">
        <v>4</v>
      </c>
      <c r="H10" s="30" t="s">
        <v>5</v>
      </c>
      <c r="I10" s="28" t="s">
        <v>28</v>
      </c>
      <c r="J10" s="29" t="s">
        <v>4</v>
      </c>
      <c r="K10" s="30" t="s">
        <v>5</v>
      </c>
      <c r="L10" s="28" t="s">
        <v>28</v>
      </c>
      <c r="M10" s="29" t="s">
        <v>4</v>
      </c>
      <c r="N10" s="30" t="s">
        <v>5</v>
      </c>
      <c r="O10" s="28" t="s">
        <v>28</v>
      </c>
      <c r="P10" s="29" t="s">
        <v>4</v>
      </c>
      <c r="Q10" s="31" t="s">
        <v>5</v>
      </c>
      <c r="R10" s="235"/>
      <c r="S10" s="237"/>
      <c r="T10" s="190"/>
      <c r="U10" s="32" t="s">
        <v>28</v>
      </c>
      <c r="V10" s="33" t="s">
        <v>29</v>
      </c>
      <c r="W10" s="34" t="s">
        <v>5</v>
      </c>
      <c r="X10" s="32" t="s">
        <v>28</v>
      </c>
      <c r="Y10" s="33" t="s">
        <v>29</v>
      </c>
      <c r="Z10" s="34" t="s">
        <v>5</v>
      </c>
      <c r="AA10" s="32" t="s">
        <v>28</v>
      </c>
      <c r="AB10" s="33" t="s">
        <v>29</v>
      </c>
      <c r="AC10" s="34" t="s">
        <v>5</v>
      </c>
      <c r="AD10" s="32" t="s">
        <v>28</v>
      </c>
      <c r="AE10" s="33" t="s">
        <v>29</v>
      </c>
      <c r="AF10" s="35" t="s">
        <v>5</v>
      </c>
      <c r="AG10" s="74" t="s">
        <v>28</v>
      </c>
      <c r="AH10" s="37" t="s">
        <v>30</v>
      </c>
      <c r="AI10" s="38" t="s">
        <v>5</v>
      </c>
      <c r="AJ10" s="36" t="s">
        <v>28</v>
      </c>
      <c r="AK10" s="37" t="s">
        <v>30</v>
      </c>
      <c r="AL10" s="38" t="s">
        <v>5</v>
      </c>
      <c r="AM10" s="36" t="s">
        <v>28</v>
      </c>
      <c r="AN10" s="37" t="s">
        <v>30</v>
      </c>
      <c r="AO10" s="38" t="s">
        <v>5</v>
      </c>
      <c r="AP10" s="36" t="s">
        <v>28</v>
      </c>
      <c r="AQ10" s="37" t="s">
        <v>30</v>
      </c>
      <c r="AR10" s="38" t="s">
        <v>5</v>
      </c>
      <c r="AS10" s="39" t="s">
        <v>28</v>
      </c>
      <c r="AT10" s="40" t="s">
        <v>31</v>
      </c>
      <c r="AU10" s="41" t="s">
        <v>49</v>
      </c>
    </row>
    <row r="11" spans="1:49" ht="15" customHeight="1" x14ac:dyDescent="0.3">
      <c r="A11" s="191">
        <v>2017</v>
      </c>
      <c r="B11" s="42" t="s">
        <v>7</v>
      </c>
      <c r="C11" s="19">
        <f t="shared" ref="C11:C16" si="0">D11*E11</f>
        <v>40980.25</v>
      </c>
      <c r="D11" s="43">
        <v>7127</v>
      </c>
      <c r="E11" s="85">
        <v>5.75</v>
      </c>
      <c r="F11" s="11">
        <v>0</v>
      </c>
      <c r="G11" s="8"/>
      <c r="H11" s="6"/>
      <c r="I11" s="11">
        <v>0</v>
      </c>
      <c r="J11" s="8"/>
      <c r="K11" s="6"/>
      <c r="L11" s="11">
        <v>0</v>
      </c>
      <c r="M11" s="8"/>
      <c r="N11" s="6"/>
      <c r="O11" s="11">
        <v>0</v>
      </c>
      <c r="P11" s="8"/>
      <c r="Q11" s="7"/>
      <c r="R11" s="9">
        <f t="shared" ref="R11:R16" si="1">S11*T11</f>
        <v>32205.75</v>
      </c>
      <c r="S11" s="64">
        <v>5601</v>
      </c>
      <c r="T11" s="73">
        <v>5.75</v>
      </c>
      <c r="U11" s="147">
        <v>0</v>
      </c>
      <c r="V11" s="8"/>
      <c r="W11" s="6"/>
      <c r="X11" s="11">
        <v>0</v>
      </c>
      <c r="Y11" s="8"/>
      <c r="Z11" s="6"/>
      <c r="AA11" s="11">
        <v>0</v>
      </c>
      <c r="AB11" s="8"/>
      <c r="AC11" s="6"/>
      <c r="AD11" s="11">
        <v>0</v>
      </c>
      <c r="AE11" s="8"/>
      <c r="AF11" s="7"/>
      <c r="AG11" s="27">
        <v>2723.5300000000007</v>
      </c>
      <c r="AH11" s="23">
        <v>322843</v>
      </c>
      <c r="AI11" s="76">
        <f t="shared" ref="AI11:AI16" si="2">AG11/AH11</f>
        <v>8.4360819345626215E-3</v>
      </c>
      <c r="AJ11" s="27">
        <v>1157.558552</v>
      </c>
      <c r="AK11" s="23">
        <v>697479</v>
      </c>
      <c r="AL11" s="87">
        <f t="shared" ref="AL11:AL16" si="3">AJ11/AK11</f>
        <v>1.6596321208237094E-3</v>
      </c>
      <c r="AM11" s="11">
        <v>0</v>
      </c>
      <c r="AN11" s="8"/>
      <c r="AO11" s="6"/>
      <c r="AP11" s="11">
        <v>0</v>
      </c>
      <c r="AQ11" s="8"/>
      <c r="AR11" s="6"/>
      <c r="AS11" s="10">
        <v>318.14</v>
      </c>
      <c r="AT11" s="12">
        <v>205</v>
      </c>
      <c r="AU11" s="7">
        <f t="shared" ref="AU11:AU16" si="4">AS11/AT11</f>
        <v>1.5519024390243901</v>
      </c>
      <c r="AV11" s="67"/>
      <c r="AW11" s="67"/>
    </row>
    <row r="12" spans="1:49" x14ac:dyDescent="0.3">
      <c r="A12" s="192"/>
      <c r="B12" s="17" t="s">
        <v>8</v>
      </c>
      <c r="C12" s="19">
        <f t="shared" si="0"/>
        <v>40692.75</v>
      </c>
      <c r="D12" s="43">
        <v>7077</v>
      </c>
      <c r="E12" s="85">
        <v>5.75</v>
      </c>
      <c r="F12" s="11">
        <v>0</v>
      </c>
      <c r="G12" s="8"/>
      <c r="H12" s="6"/>
      <c r="I12" s="11">
        <v>0</v>
      </c>
      <c r="J12" s="8"/>
      <c r="K12" s="6"/>
      <c r="L12" s="11">
        <v>0</v>
      </c>
      <c r="M12" s="8"/>
      <c r="N12" s="6"/>
      <c r="O12" s="11">
        <v>0</v>
      </c>
      <c r="P12" s="8"/>
      <c r="Q12" s="7"/>
      <c r="R12" s="9">
        <f t="shared" si="1"/>
        <v>32315</v>
      </c>
      <c r="S12" s="64">
        <v>5620</v>
      </c>
      <c r="T12" s="73">
        <v>5.75</v>
      </c>
      <c r="U12" s="10">
        <v>0</v>
      </c>
      <c r="V12" s="8"/>
      <c r="W12" s="6"/>
      <c r="X12" s="11">
        <v>0</v>
      </c>
      <c r="Y12" s="8"/>
      <c r="Z12" s="6"/>
      <c r="AA12" s="11">
        <v>0</v>
      </c>
      <c r="AB12" s="8"/>
      <c r="AC12" s="6"/>
      <c r="AD12" s="11">
        <v>0</v>
      </c>
      <c r="AE12" s="8"/>
      <c r="AF12" s="7"/>
      <c r="AG12" s="27">
        <v>2692.9300000000026</v>
      </c>
      <c r="AH12" s="23">
        <v>319221</v>
      </c>
      <c r="AI12" s="76">
        <f t="shared" si="2"/>
        <v>8.4359424975174024E-3</v>
      </c>
      <c r="AJ12" s="27">
        <v>485.5100000000001</v>
      </c>
      <c r="AK12" s="23">
        <v>697547</v>
      </c>
      <c r="AL12" s="87">
        <f t="shared" si="3"/>
        <v>6.9602478399305012E-4</v>
      </c>
      <c r="AM12" s="11">
        <v>0</v>
      </c>
      <c r="AN12" s="8"/>
      <c r="AO12" s="6"/>
      <c r="AP12" s="11">
        <v>0</v>
      </c>
      <c r="AQ12" s="8"/>
      <c r="AR12" s="6"/>
      <c r="AS12" s="10">
        <v>318.14</v>
      </c>
      <c r="AT12" s="12">
        <v>205</v>
      </c>
      <c r="AU12" s="7">
        <f t="shared" si="4"/>
        <v>1.5519024390243901</v>
      </c>
      <c r="AV12" s="67"/>
      <c r="AW12" s="67"/>
    </row>
    <row r="13" spans="1:49" x14ac:dyDescent="0.3">
      <c r="A13" s="192"/>
      <c r="B13" s="17" t="s">
        <v>9</v>
      </c>
      <c r="C13" s="19">
        <f t="shared" si="0"/>
        <v>39100</v>
      </c>
      <c r="D13" s="43">
        <v>6800</v>
      </c>
      <c r="E13" s="85">
        <v>5.75</v>
      </c>
      <c r="F13" s="11">
        <v>0</v>
      </c>
      <c r="G13" s="8"/>
      <c r="H13" s="6"/>
      <c r="I13" s="11">
        <v>0</v>
      </c>
      <c r="J13" s="8"/>
      <c r="K13" s="6"/>
      <c r="L13" s="11">
        <v>0</v>
      </c>
      <c r="M13" s="8"/>
      <c r="N13" s="6"/>
      <c r="O13" s="11">
        <v>0</v>
      </c>
      <c r="P13" s="8"/>
      <c r="Q13" s="7"/>
      <c r="R13" s="9">
        <f t="shared" si="1"/>
        <v>31682.5</v>
      </c>
      <c r="S13" s="64">
        <v>5510</v>
      </c>
      <c r="T13" s="73">
        <v>5.75</v>
      </c>
      <c r="U13" s="10">
        <v>0</v>
      </c>
      <c r="V13" s="8"/>
      <c r="W13" s="6"/>
      <c r="X13" s="11">
        <v>0</v>
      </c>
      <c r="Y13" s="8"/>
      <c r="Z13" s="6"/>
      <c r="AA13" s="11">
        <v>0</v>
      </c>
      <c r="AB13" s="8"/>
      <c r="AC13" s="6"/>
      <c r="AD13" s="11">
        <v>0</v>
      </c>
      <c r="AE13" s="8"/>
      <c r="AF13" s="7"/>
      <c r="AG13" s="27">
        <v>2480.8800000000042</v>
      </c>
      <c r="AH13" s="23">
        <v>294081</v>
      </c>
      <c r="AI13" s="76">
        <f t="shared" si="2"/>
        <v>8.4360431309741333E-3</v>
      </c>
      <c r="AJ13" s="27">
        <v>452.19</v>
      </c>
      <c r="AK13" s="23">
        <v>649686</v>
      </c>
      <c r="AL13" s="87">
        <f t="shared" si="3"/>
        <v>6.9601315096831391E-4</v>
      </c>
      <c r="AM13" s="11">
        <v>0</v>
      </c>
      <c r="AN13" s="8"/>
      <c r="AO13" s="6"/>
      <c r="AP13" s="11">
        <v>0</v>
      </c>
      <c r="AQ13" s="8"/>
      <c r="AR13" s="6"/>
      <c r="AS13" s="10">
        <v>319.62</v>
      </c>
      <c r="AT13" s="12">
        <v>205</v>
      </c>
      <c r="AU13" s="7">
        <f t="shared" si="4"/>
        <v>1.5591219512195122</v>
      </c>
      <c r="AV13" s="67"/>
      <c r="AW13" s="67"/>
    </row>
    <row r="14" spans="1:49" x14ac:dyDescent="0.3">
      <c r="A14" s="192"/>
      <c r="B14" s="17" t="s">
        <v>10</v>
      </c>
      <c r="C14" s="19">
        <f t="shared" si="0"/>
        <v>38553.75</v>
      </c>
      <c r="D14" s="43">
        <v>6705</v>
      </c>
      <c r="E14" s="85">
        <v>5.75</v>
      </c>
      <c r="F14" s="11">
        <v>0</v>
      </c>
      <c r="G14" s="8"/>
      <c r="H14" s="6"/>
      <c r="I14" s="11">
        <v>0</v>
      </c>
      <c r="J14" s="8"/>
      <c r="K14" s="6"/>
      <c r="L14" s="11">
        <v>0</v>
      </c>
      <c r="M14" s="8"/>
      <c r="N14" s="6"/>
      <c r="O14" s="11">
        <v>0</v>
      </c>
      <c r="P14" s="8"/>
      <c r="Q14" s="7"/>
      <c r="R14" s="9">
        <f t="shared" si="1"/>
        <v>31136.25</v>
      </c>
      <c r="S14" s="64">
        <v>5415</v>
      </c>
      <c r="T14" s="73">
        <v>5.75</v>
      </c>
      <c r="U14" s="10">
        <v>0</v>
      </c>
      <c r="V14" s="8"/>
      <c r="W14" s="6"/>
      <c r="X14" s="11">
        <v>0</v>
      </c>
      <c r="Y14" s="8"/>
      <c r="Z14" s="6"/>
      <c r="AA14" s="11">
        <v>0</v>
      </c>
      <c r="AB14" s="8"/>
      <c r="AC14" s="6"/>
      <c r="AD14" s="11">
        <v>0</v>
      </c>
      <c r="AE14" s="8"/>
      <c r="AF14" s="7"/>
      <c r="AG14" s="27">
        <v>2808.3700000000017</v>
      </c>
      <c r="AH14" s="23">
        <v>332899</v>
      </c>
      <c r="AI14" s="76">
        <f t="shared" si="2"/>
        <v>8.4361022412203154E-3</v>
      </c>
      <c r="AJ14" s="27">
        <v>535.54</v>
      </c>
      <c r="AK14" s="23">
        <v>769474</v>
      </c>
      <c r="AL14" s="87">
        <f t="shared" si="3"/>
        <v>6.9598193051357161E-4</v>
      </c>
      <c r="AM14" s="11">
        <v>0</v>
      </c>
      <c r="AN14" s="8"/>
      <c r="AO14" s="6"/>
      <c r="AP14" s="11">
        <v>0</v>
      </c>
      <c r="AQ14" s="8"/>
      <c r="AR14" s="6"/>
      <c r="AS14" s="10">
        <v>319.62</v>
      </c>
      <c r="AT14" s="12">
        <v>205</v>
      </c>
      <c r="AU14" s="7">
        <f t="shared" si="4"/>
        <v>1.5591219512195122</v>
      </c>
      <c r="AV14" s="67"/>
      <c r="AW14" s="67"/>
    </row>
    <row r="15" spans="1:49" x14ac:dyDescent="0.3">
      <c r="A15" s="192"/>
      <c r="B15" s="17" t="s">
        <v>11</v>
      </c>
      <c r="C15" s="19">
        <f t="shared" si="0"/>
        <v>38387</v>
      </c>
      <c r="D15" s="43">
        <v>6676</v>
      </c>
      <c r="E15" s="85">
        <v>5.75</v>
      </c>
      <c r="F15" s="11">
        <v>0</v>
      </c>
      <c r="G15" s="8"/>
      <c r="H15" s="6"/>
      <c r="I15" s="11">
        <v>0</v>
      </c>
      <c r="J15" s="8"/>
      <c r="K15" s="6"/>
      <c r="L15" s="11">
        <v>0</v>
      </c>
      <c r="M15" s="8"/>
      <c r="N15" s="6"/>
      <c r="O15" s="11">
        <v>0</v>
      </c>
      <c r="P15" s="8"/>
      <c r="Q15" s="7"/>
      <c r="R15" s="9">
        <f t="shared" si="1"/>
        <v>30986.75</v>
      </c>
      <c r="S15" s="64">
        <v>5389</v>
      </c>
      <c r="T15" s="73">
        <v>5.75</v>
      </c>
      <c r="U15" s="10">
        <v>0</v>
      </c>
      <c r="V15" s="8"/>
      <c r="W15" s="6"/>
      <c r="X15" s="11">
        <v>0</v>
      </c>
      <c r="Y15" s="8"/>
      <c r="Z15" s="6"/>
      <c r="AA15" s="11">
        <v>0</v>
      </c>
      <c r="AB15" s="8"/>
      <c r="AC15" s="6"/>
      <c r="AD15" s="11">
        <v>0</v>
      </c>
      <c r="AE15" s="8"/>
      <c r="AF15" s="7"/>
      <c r="AG15" s="27">
        <v>2639.0200000000018</v>
      </c>
      <c r="AH15" s="23">
        <v>312831</v>
      </c>
      <c r="AI15" s="76">
        <f t="shared" si="2"/>
        <v>8.4359286643587179E-3</v>
      </c>
      <c r="AJ15" s="27">
        <v>467.87</v>
      </c>
      <c r="AK15" s="23">
        <v>672234</v>
      </c>
      <c r="AL15" s="87">
        <f t="shared" si="3"/>
        <v>6.9599276442429273E-4</v>
      </c>
      <c r="AM15" s="11">
        <v>0</v>
      </c>
      <c r="AN15" s="8"/>
      <c r="AO15" s="6"/>
      <c r="AP15" s="11">
        <v>0</v>
      </c>
      <c r="AQ15" s="8"/>
      <c r="AR15" s="6"/>
      <c r="AS15" s="10">
        <v>319.62</v>
      </c>
      <c r="AT15" s="12">
        <v>205</v>
      </c>
      <c r="AU15" s="7">
        <f t="shared" si="4"/>
        <v>1.5591219512195122</v>
      </c>
      <c r="AV15" s="67"/>
      <c r="AW15" s="67"/>
    </row>
    <row r="16" spans="1:49" x14ac:dyDescent="0.3">
      <c r="A16" s="192"/>
      <c r="B16" s="17" t="s">
        <v>12</v>
      </c>
      <c r="C16" s="19">
        <f t="shared" si="0"/>
        <v>38203</v>
      </c>
      <c r="D16" s="43">
        <v>6644</v>
      </c>
      <c r="E16" s="85">
        <v>5.75</v>
      </c>
      <c r="F16" s="11">
        <v>0</v>
      </c>
      <c r="G16" s="8"/>
      <c r="H16" s="6"/>
      <c r="I16" s="11">
        <v>0</v>
      </c>
      <c r="J16" s="8"/>
      <c r="K16" s="6"/>
      <c r="L16" s="11">
        <v>0</v>
      </c>
      <c r="M16" s="8"/>
      <c r="N16" s="6"/>
      <c r="O16" s="11">
        <v>0</v>
      </c>
      <c r="P16" s="8"/>
      <c r="Q16" s="7"/>
      <c r="R16" s="9">
        <f t="shared" si="1"/>
        <v>30802.75</v>
      </c>
      <c r="S16" s="64">
        <v>5357</v>
      </c>
      <c r="T16" s="73">
        <v>5.75</v>
      </c>
      <c r="U16" s="10">
        <v>0</v>
      </c>
      <c r="V16" s="8"/>
      <c r="W16" s="6"/>
      <c r="X16" s="11">
        <v>0</v>
      </c>
      <c r="Y16" s="8"/>
      <c r="Z16" s="6"/>
      <c r="AA16" s="11">
        <v>0</v>
      </c>
      <c r="AB16" s="8"/>
      <c r="AC16" s="6"/>
      <c r="AD16" s="11">
        <v>0</v>
      </c>
      <c r="AE16" s="8"/>
      <c r="AF16" s="7"/>
      <c r="AG16" s="27">
        <v>2651.2499999999995</v>
      </c>
      <c r="AH16" s="23">
        <v>314278</v>
      </c>
      <c r="AI16" s="76">
        <f t="shared" si="2"/>
        <v>8.4360025200618544E-3</v>
      </c>
      <c r="AJ16" s="27">
        <v>450.87999999999994</v>
      </c>
      <c r="AK16" s="23">
        <v>647833</v>
      </c>
      <c r="AL16" s="87">
        <f t="shared" si="3"/>
        <v>6.9598183482471557E-4</v>
      </c>
      <c r="AM16" s="11">
        <v>0</v>
      </c>
      <c r="AN16" s="8"/>
      <c r="AO16" s="6"/>
      <c r="AP16" s="11">
        <v>0</v>
      </c>
      <c r="AQ16" s="8"/>
      <c r="AR16" s="6"/>
      <c r="AS16" s="10">
        <v>318.64</v>
      </c>
      <c r="AT16" s="12">
        <v>205</v>
      </c>
      <c r="AU16" s="7">
        <f t="shared" si="4"/>
        <v>1.554341463414634</v>
      </c>
      <c r="AV16" s="67"/>
      <c r="AW16" s="67"/>
    </row>
    <row r="17" spans="1:49" x14ac:dyDescent="0.3">
      <c r="A17" s="192"/>
      <c r="B17" s="17" t="s">
        <v>13</v>
      </c>
      <c r="C17" s="19">
        <f t="shared" ref="C17:C29" si="5">D17*E17</f>
        <v>38013.25</v>
      </c>
      <c r="D17" s="48">
        <v>6611</v>
      </c>
      <c r="E17" s="85">
        <v>5.75</v>
      </c>
      <c r="F17" s="11">
        <v>0</v>
      </c>
      <c r="G17" s="8"/>
      <c r="H17" s="6"/>
      <c r="I17" s="11">
        <v>0</v>
      </c>
      <c r="J17" s="8"/>
      <c r="K17" s="6"/>
      <c r="L17" s="11">
        <v>0</v>
      </c>
      <c r="M17" s="8"/>
      <c r="N17" s="6"/>
      <c r="O17" s="11">
        <v>0</v>
      </c>
      <c r="P17" s="8"/>
      <c r="Q17" s="7"/>
      <c r="R17" s="9">
        <f t="shared" ref="R17:R22" si="6">S17*T17</f>
        <v>30641.75</v>
      </c>
      <c r="S17" s="64">
        <v>5329</v>
      </c>
      <c r="T17" s="73">
        <v>5.75</v>
      </c>
      <c r="U17" s="10">
        <v>0</v>
      </c>
      <c r="V17" s="8"/>
      <c r="W17" s="6"/>
      <c r="X17" s="11">
        <v>0</v>
      </c>
      <c r="Y17" s="8"/>
      <c r="Z17" s="6"/>
      <c r="AA17" s="11">
        <v>0</v>
      </c>
      <c r="AB17" s="8"/>
      <c r="AC17" s="6"/>
      <c r="AD17" s="11">
        <v>0</v>
      </c>
      <c r="AE17" s="8"/>
      <c r="AF17" s="7"/>
      <c r="AG17" s="27">
        <v>2439.2800000000002</v>
      </c>
      <c r="AH17" s="23">
        <v>289149</v>
      </c>
      <c r="AI17" s="76">
        <f t="shared" ref="AI17:AI22" si="7">AG17/AH17</f>
        <v>8.4360658345697202E-3</v>
      </c>
      <c r="AJ17" s="27">
        <v>159.47999999999999</v>
      </c>
      <c r="AK17" s="23">
        <v>229111</v>
      </c>
      <c r="AL17" s="66">
        <f t="shared" ref="AL17:AL18" si="8">AJ17/AK17</f>
        <v>6.9608181187284757E-4</v>
      </c>
      <c r="AM17" s="11">
        <v>0</v>
      </c>
      <c r="AN17" s="8"/>
      <c r="AO17" s="6"/>
      <c r="AP17" s="11">
        <v>0</v>
      </c>
      <c r="AQ17" s="8"/>
      <c r="AR17" s="6"/>
      <c r="AS17" s="10">
        <v>318.64</v>
      </c>
      <c r="AT17" s="12">
        <v>205</v>
      </c>
      <c r="AU17" s="7">
        <f t="shared" ref="AU17:AU22" si="9">AS17/AT17</f>
        <v>1.554341463414634</v>
      </c>
      <c r="AV17" s="67"/>
      <c r="AW17" s="67"/>
    </row>
    <row r="18" spans="1:49" x14ac:dyDescent="0.3">
      <c r="A18" s="192"/>
      <c r="B18" s="17" t="s">
        <v>14</v>
      </c>
      <c r="C18" s="19">
        <f t="shared" si="5"/>
        <v>37656.75</v>
      </c>
      <c r="D18" s="48">
        <v>6549</v>
      </c>
      <c r="E18" s="85">
        <v>5.75</v>
      </c>
      <c r="F18" s="11">
        <v>0</v>
      </c>
      <c r="G18" s="8"/>
      <c r="H18" s="6"/>
      <c r="I18" s="11">
        <v>0</v>
      </c>
      <c r="J18" s="8"/>
      <c r="K18" s="6"/>
      <c r="L18" s="11">
        <v>0</v>
      </c>
      <c r="M18" s="8"/>
      <c r="N18" s="6"/>
      <c r="O18" s="11">
        <v>0</v>
      </c>
      <c r="P18" s="8"/>
      <c r="Q18" s="7"/>
      <c r="R18" s="9">
        <f t="shared" si="6"/>
        <v>30337</v>
      </c>
      <c r="S18" s="64">
        <v>5276</v>
      </c>
      <c r="T18" s="73">
        <v>5.75</v>
      </c>
      <c r="U18" s="10">
        <v>0</v>
      </c>
      <c r="V18" s="8"/>
      <c r="W18" s="6"/>
      <c r="X18" s="11">
        <v>0</v>
      </c>
      <c r="Y18" s="8"/>
      <c r="Z18" s="6"/>
      <c r="AA18" s="11">
        <v>0</v>
      </c>
      <c r="AB18" s="8"/>
      <c r="AC18" s="6"/>
      <c r="AD18" s="11">
        <v>0</v>
      </c>
      <c r="AE18" s="8"/>
      <c r="AF18" s="7"/>
      <c r="AG18" s="27">
        <v>2771.14</v>
      </c>
      <c r="AH18" s="23">
        <v>328488</v>
      </c>
      <c r="AI18" s="76">
        <f t="shared" si="7"/>
        <v>8.4360463700348266E-3</v>
      </c>
      <c r="AJ18" s="27">
        <v>0.3</v>
      </c>
      <c r="AK18" s="71">
        <v>421</v>
      </c>
      <c r="AL18" s="87">
        <f t="shared" si="8"/>
        <v>7.1258907363420422E-4</v>
      </c>
      <c r="AM18" s="11">
        <v>0</v>
      </c>
      <c r="AN18" s="8"/>
      <c r="AO18" s="6"/>
      <c r="AP18" s="11">
        <v>0</v>
      </c>
      <c r="AQ18" s="8"/>
      <c r="AR18" s="6"/>
      <c r="AS18" s="10">
        <v>318.64</v>
      </c>
      <c r="AT18" s="12">
        <v>205</v>
      </c>
      <c r="AU18" s="7">
        <f t="shared" si="9"/>
        <v>1.554341463414634</v>
      </c>
      <c r="AV18" s="67"/>
      <c r="AW18" s="67"/>
    </row>
    <row r="19" spans="1:49" x14ac:dyDescent="0.3">
      <c r="A19" s="192"/>
      <c r="B19" s="17" t="s">
        <v>15</v>
      </c>
      <c r="C19" s="19">
        <f t="shared" si="5"/>
        <v>36828.75</v>
      </c>
      <c r="D19" s="48">
        <v>6405</v>
      </c>
      <c r="E19" s="85">
        <v>5.75</v>
      </c>
      <c r="F19" s="11">
        <v>0</v>
      </c>
      <c r="G19" s="8"/>
      <c r="H19" s="6"/>
      <c r="I19" s="11">
        <v>0</v>
      </c>
      <c r="J19" s="8"/>
      <c r="K19" s="6"/>
      <c r="L19" s="11">
        <v>0</v>
      </c>
      <c r="M19" s="8"/>
      <c r="N19" s="6"/>
      <c r="O19" s="11">
        <v>0</v>
      </c>
      <c r="P19" s="8"/>
      <c r="Q19" s="7"/>
      <c r="R19" s="9">
        <f t="shared" si="6"/>
        <v>30015</v>
      </c>
      <c r="S19" s="64">
        <v>5220</v>
      </c>
      <c r="T19" s="73">
        <v>5.75</v>
      </c>
      <c r="U19" s="10">
        <v>0</v>
      </c>
      <c r="V19" s="8"/>
      <c r="W19" s="6"/>
      <c r="X19" s="11">
        <v>0</v>
      </c>
      <c r="Y19" s="8"/>
      <c r="Z19" s="6"/>
      <c r="AA19" s="11">
        <v>0</v>
      </c>
      <c r="AB19" s="8"/>
      <c r="AC19" s="6"/>
      <c r="AD19" s="11">
        <v>0</v>
      </c>
      <c r="AE19" s="8"/>
      <c r="AF19" s="7"/>
      <c r="AG19" s="27">
        <v>2587.880000000001</v>
      </c>
      <c r="AH19" s="170">
        <v>306757</v>
      </c>
      <c r="AI19" s="76">
        <f t="shared" si="7"/>
        <v>8.4362541034108465E-3</v>
      </c>
      <c r="AJ19" s="93">
        <v>0</v>
      </c>
      <c r="AK19" s="71">
        <v>0</v>
      </c>
      <c r="AL19" s="91">
        <f>IF(ISERROR(AJ19/AK19),0,AJ19/AK19)</f>
        <v>0</v>
      </c>
      <c r="AM19" s="11">
        <v>0</v>
      </c>
      <c r="AN19" s="8"/>
      <c r="AO19" s="6"/>
      <c r="AP19" s="11">
        <v>0</v>
      </c>
      <c r="AQ19" s="8"/>
      <c r="AR19" s="6"/>
      <c r="AS19" s="10">
        <v>318.64</v>
      </c>
      <c r="AT19" s="12">
        <v>205</v>
      </c>
      <c r="AU19" s="7">
        <f t="shared" si="9"/>
        <v>1.554341463414634</v>
      </c>
      <c r="AV19" s="67"/>
      <c r="AW19" s="67"/>
    </row>
    <row r="20" spans="1:49" x14ac:dyDescent="0.3">
      <c r="A20" s="192"/>
      <c r="B20" s="17" t="s">
        <v>16</v>
      </c>
      <c r="C20" s="19">
        <f t="shared" si="5"/>
        <v>36167.5</v>
      </c>
      <c r="D20" s="48">
        <v>6290</v>
      </c>
      <c r="E20" s="85">
        <v>5.75</v>
      </c>
      <c r="F20" s="11">
        <v>0</v>
      </c>
      <c r="G20" s="8"/>
      <c r="H20" s="6"/>
      <c r="I20" s="11">
        <v>0</v>
      </c>
      <c r="J20" s="8"/>
      <c r="K20" s="6"/>
      <c r="L20" s="11">
        <v>0</v>
      </c>
      <c r="M20" s="8"/>
      <c r="N20" s="6"/>
      <c r="O20" s="11">
        <v>0</v>
      </c>
      <c r="P20" s="8"/>
      <c r="Q20" s="7"/>
      <c r="R20" s="9">
        <f t="shared" si="6"/>
        <v>29560.75</v>
      </c>
      <c r="S20" s="64">
        <v>5141</v>
      </c>
      <c r="T20" s="73">
        <v>5.75</v>
      </c>
      <c r="U20" s="10">
        <v>0</v>
      </c>
      <c r="V20" s="8"/>
      <c r="W20" s="6"/>
      <c r="X20" s="11">
        <v>0</v>
      </c>
      <c r="Y20" s="8"/>
      <c r="Z20" s="6"/>
      <c r="AA20" s="11">
        <v>0</v>
      </c>
      <c r="AB20" s="8"/>
      <c r="AC20" s="6"/>
      <c r="AD20" s="11">
        <v>0</v>
      </c>
      <c r="AE20" s="8"/>
      <c r="AF20" s="7"/>
      <c r="AG20" s="27">
        <v>2449.6099999999992</v>
      </c>
      <c r="AH20" s="170">
        <v>290373</v>
      </c>
      <c r="AI20" s="76">
        <f t="shared" si="7"/>
        <v>8.4360804895771968E-3</v>
      </c>
      <c r="AJ20" s="93">
        <v>0</v>
      </c>
      <c r="AK20" s="71">
        <v>0</v>
      </c>
      <c r="AL20" s="91">
        <f>IF(ISERROR(AJ20/AK20),0,AJ20/AK20)</f>
        <v>0</v>
      </c>
      <c r="AM20" s="11">
        <v>0</v>
      </c>
      <c r="AN20" s="8"/>
      <c r="AO20" s="6"/>
      <c r="AP20" s="11">
        <v>0</v>
      </c>
      <c r="AQ20" s="8"/>
      <c r="AR20" s="6"/>
      <c r="AS20" s="10">
        <v>318.64</v>
      </c>
      <c r="AT20" s="12">
        <v>205</v>
      </c>
      <c r="AU20" s="7">
        <f t="shared" si="9"/>
        <v>1.554341463414634</v>
      </c>
      <c r="AV20" s="67"/>
      <c r="AW20" s="67"/>
    </row>
    <row r="21" spans="1:49" x14ac:dyDescent="0.3">
      <c r="A21" s="192"/>
      <c r="B21" s="17" t="s">
        <v>17</v>
      </c>
      <c r="C21" s="19">
        <f t="shared" si="5"/>
        <v>35707.5</v>
      </c>
      <c r="D21" s="48">
        <v>6210</v>
      </c>
      <c r="E21" s="85">
        <v>5.75</v>
      </c>
      <c r="F21" s="11">
        <v>0</v>
      </c>
      <c r="G21" s="8"/>
      <c r="H21" s="6"/>
      <c r="I21" s="11">
        <v>0</v>
      </c>
      <c r="J21" s="8"/>
      <c r="K21" s="6"/>
      <c r="L21" s="11">
        <v>0</v>
      </c>
      <c r="M21" s="8"/>
      <c r="N21" s="6"/>
      <c r="O21" s="11">
        <v>0</v>
      </c>
      <c r="P21" s="8"/>
      <c r="Q21" s="7"/>
      <c r="R21" s="9">
        <f t="shared" si="6"/>
        <v>29175.5</v>
      </c>
      <c r="S21" s="64">
        <v>5074</v>
      </c>
      <c r="T21" s="73">
        <v>5.75</v>
      </c>
      <c r="U21" s="10">
        <v>0</v>
      </c>
      <c r="V21" s="8"/>
      <c r="W21" s="6"/>
      <c r="X21" s="11">
        <v>0</v>
      </c>
      <c r="Y21" s="8"/>
      <c r="Z21" s="6"/>
      <c r="AA21" s="11">
        <v>0</v>
      </c>
      <c r="AB21" s="8"/>
      <c r="AC21" s="6"/>
      <c r="AD21" s="11">
        <v>0</v>
      </c>
      <c r="AE21" s="8"/>
      <c r="AF21" s="7"/>
      <c r="AG21" s="27">
        <v>2323.9300000000021</v>
      </c>
      <c r="AH21" s="170">
        <v>275475</v>
      </c>
      <c r="AI21" s="76">
        <f t="shared" si="7"/>
        <v>8.4360831291405824E-3</v>
      </c>
      <c r="AJ21" s="93">
        <v>0</v>
      </c>
      <c r="AK21" s="71">
        <v>0</v>
      </c>
      <c r="AL21" s="91">
        <f>IF(ISERROR(AJ21/AK21),0,AJ21/AK21)</f>
        <v>0</v>
      </c>
      <c r="AM21" s="11">
        <v>0</v>
      </c>
      <c r="AN21" s="8"/>
      <c r="AO21" s="6"/>
      <c r="AP21" s="11">
        <v>0</v>
      </c>
      <c r="AQ21" s="8"/>
      <c r="AR21" s="6"/>
      <c r="AS21" s="10">
        <v>311.44</v>
      </c>
      <c r="AT21" s="12">
        <v>202</v>
      </c>
      <c r="AU21" s="7">
        <f t="shared" si="9"/>
        <v>1.5417821782178218</v>
      </c>
      <c r="AV21" s="67"/>
      <c r="AW21" s="67"/>
    </row>
    <row r="22" spans="1:49" x14ac:dyDescent="0.3">
      <c r="A22" s="192"/>
      <c r="B22" s="17" t="s">
        <v>18</v>
      </c>
      <c r="C22" s="19">
        <f t="shared" si="5"/>
        <v>35506.25</v>
      </c>
      <c r="D22" s="48">
        <v>6175</v>
      </c>
      <c r="E22" s="85">
        <v>5.75</v>
      </c>
      <c r="F22" s="11">
        <v>0</v>
      </c>
      <c r="G22" s="8"/>
      <c r="H22" s="6"/>
      <c r="I22" s="11">
        <v>0</v>
      </c>
      <c r="J22" s="8"/>
      <c r="K22" s="6"/>
      <c r="L22" s="11">
        <v>0</v>
      </c>
      <c r="M22" s="8"/>
      <c r="N22" s="6"/>
      <c r="O22" s="11">
        <v>0</v>
      </c>
      <c r="P22" s="8"/>
      <c r="Q22" s="7"/>
      <c r="R22" s="9">
        <f t="shared" si="6"/>
        <v>28974.25</v>
      </c>
      <c r="S22" s="64">
        <v>5039</v>
      </c>
      <c r="T22" s="73">
        <v>5.75</v>
      </c>
      <c r="U22" s="10">
        <v>0</v>
      </c>
      <c r="V22" s="8"/>
      <c r="W22" s="6"/>
      <c r="X22" s="11">
        <v>0</v>
      </c>
      <c r="Y22" s="8"/>
      <c r="Z22" s="6"/>
      <c r="AA22" s="11">
        <v>0</v>
      </c>
      <c r="AB22" s="8"/>
      <c r="AC22" s="6"/>
      <c r="AD22" s="11">
        <v>0</v>
      </c>
      <c r="AE22" s="8"/>
      <c r="AF22" s="7"/>
      <c r="AG22" s="27">
        <v>2283.1700000000005</v>
      </c>
      <c r="AH22" s="165">
        <v>270647</v>
      </c>
      <c r="AI22" s="76">
        <f t="shared" si="7"/>
        <v>8.4359701012758342E-3</v>
      </c>
      <c r="AJ22" s="93">
        <v>0</v>
      </c>
      <c r="AK22" s="71">
        <v>0</v>
      </c>
      <c r="AL22" s="91">
        <f>IF(ISERROR(AJ22/AK22),0,AJ22/AK22)</f>
        <v>0</v>
      </c>
      <c r="AM22" s="11">
        <v>0</v>
      </c>
      <c r="AN22" s="8"/>
      <c r="AO22" s="6"/>
      <c r="AP22" s="11">
        <v>0</v>
      </c>
      <c r="AQ22" s="8"/>
      <c r="AR22" s="6"/>
      <c r="AS22" s="10">
        <v>311.44</v>
      </c>
      <c r="AT22" s="12">
        <v>202</v>
      </c>
      <c r="AU22" s="7">
        <f t="shared" si="9"/>
        <v>1.5417821782178218</v>
      </c>
      <c r="AV22" s="67"/>
      <c r="AW22" s="67"/>
    </row>
    <row r="23" spans="1:49" s="26" customFormat="1" x14ac:dyDescent="0.3">
      <c r="A23" s="193"/>
      <c r="B23" s="49" t="s">
        <v>64</v>
      </c>
      <c r="C23" s="50">
        <f>SUM(C11:C22)</f>
        <v>455796.75</v>
      </c>
      <c r="D23" s="265" t="s">
        <v>32</v>
      </c>
      <c r="E23" s="249"/>
      <c r="F23" s="51">
        <f>SUM(F11:F22)</f>
        <v>0</v>
      </c>
      <c r="G23" s="249" t="s">
        <v>32</v>
      </c>
      <c r="H23" s="250"/>
      <c r="I23" s="51">
        <f>SUM(I11:I22)</f>
        <v>0</v>
      </c>
      <c r="J23" s="249" t="s">
        <v>32</v>
      </c>
      <c r="K23" s="250"/>
      <c r="L23" s="51">
        <f>SUM(L11:L22)</f>
        <v>0</v>
      </c>
      <c r="M23" s="249" t="s">
        <v>32</v>
      </c>
      <c r="N23" s="250"/>
      <c r="O23" s="51">
        <f>SUM(O11:O22)</f>
        <v>0</v>
      </c>
      <c r="P23" s="249"/>
      <c r="Q23" s="266"/>
      <c r="R23" s="52">
        <f>SUM(R11:R22)</f>
        <v>367833.25</v>
      </c>
      <c r="S23" s="265" t="s">
        <v>32</v>
      </c>
      <c r="T23" s="265"/>
      <c r="U23" s="51">
        <f>SUM(U11:U22)</f>
        <v>0</v>
      </c>
      <c r="V23" s="249" t="s">
        <v>32</v>
      </c>
      <c r="W23" s="250"/>
      <c r="X23" s="51">
        <f>SUM(X11:X22)</f>
        <v>0</v>
      </c>
      <c r="Y23" s="249" t="s">
        <v>32</v>
      </c>
      <c r="Z23" s="250"/>
      <c r="AA23" s="51">
        <f>SUM(AA11:AA22)</f>
        <v>0</v>
      </c>
      <c r="AB23" s="249" t="s">
        <v>32</v>
      </c>
      <c r="AC23" s="250"/>
      <c r="AD23" s="51">
        <f>SUM(AD11:AD22)</f>
        <v>0</v>
      </c>
      <c r="AE23" s="249"/>
      <c r="AF23" s="266"/>
      <c r="AG23" s="50">
        <f>SUM(AG11:AG22)</f>
        <v>30850.990000000016</v>
      </c>
      <c r="AH23" s="265" t="s">
        <v>32</v>
      </c>
      <c r="AI23" s="249"/>
      <c r="AJ23" s="50">
        <f>SUM(AJ11:AJ22)</f>
        <v>3709.3285520000004</v>
      </c>
      <c r="AK23" s="184" t="s">
        <v>32</v>
      </c>
      <c r="AL23" s="276"/>
      <c r="AM23" s="51">
        <f>SUM(AM11:AM22)</f>
        <v>0</v>
      </c>
      <c r="AN23" s="249" t="s">
        <v>32</v>
      </c>
      <c r="AO23" s="250"/>
      <c r="AP23" s="51">
        <f>SUM(AP11:AP22)</f>
        <v>0</v>
      </c>
      <c r="AQ23" s="249" t="s">
        <v>32</v>
      </c>
      <c r="AR23" s="250"/>
      <c r="AS23" s="55">
        <f>SUM(AS11:AS22)</f>
        <v>3811.2199999999993</v>
      </c>
      <c r="AT23" s="265" t="s">
        <v>32</v>
      </c>
      <c r="AU23" s="249"/>
      <c r="AV23" s="69"/>
      <c r="AW23" s="69"/>
    </row>
    <row r="24" spans="1:49" ht="15" customHeight="1" x14ac:dyDescent="0.3">
      <c r="A24" s="191">
        <v>2018</v>
      </c>
      <c r="B24" s="42" t="s">
        <v>7</v>
      </c>
      <c r="C24" s="19">
        <f t="shared" si="5"/>
        <v>35345.25</v>
      </c>
      <c r="D24" s="43">
        <v>6147</v>
      </c>
      <c r="E24" s="85">
        <v>5.75</v>
      </c>
      <c r="F24" s="11">
        <v>0</v>
      </c>
      <c r="G24" s="8"/>
      <c r="H24" s="6"/>
      <c r="I24" s="11">
        <v>0</v>
      </c>
      <c r="J24" s="8"/>
      <c r="K24" s="6"/>
      <c r="L24" s="11">
        <v>0</v>
      </c>
      <c r="M24" s="8"/>
      <c r="N24" s="6"/>
      <c r="O24" s="11">
        <v>0</v>
      </c>
      <c r="P24" s="8"/>
      <c r="Q24" s="7"/>
      <c r="R24" s="9">
        <f t="shared" ref="R24:R29" si="10">S24*T24</f>
        <v>28807.5</v>
      </c>
      <c r="S24" s="64">
        <v>5010</v>
      </c>
      <c r="T24" s="73">
        <v>5.75</v>
      </c>
      <c r="U24" s="10">
        <v>0</v>
      </c>
      <c r="V24" s="8"/>
      <c r="W24" s="6"/>
      <c r="X24" s="11">
        <v>0</v>
      </c>
      <c r="Y24" s="8"/>
      <c r="Z24" s="6"/>
      <c r="AA24" s="11">
        <v>0</v>
      </c>
      <c r="AB24" s="8"/>
      <c r="AC24" s="6"/>
      <c r="AD24" s="11">
        <v>0</v>
      </c>
      <c r="AE24" s="8"/>
      <c r="AF24" s="7"/>
      <c r="AG24" s="27">
        <v>2354.2100000000009</v>
      </c>
      <c r="AH24" s="171">
        <v>279068</v>
      </c>
      <c r="AI24" s="76">
        <f t="shared" ref="AI24:AI29" si="11">AG24/AH24</f>
        <v>8.4359725944931022E-3</v>
      </c>
      <c r="AJ24" s="93">
        <v>0</v>
      </c>
      <c r="AK24" s="71">
        <v>0</v>
      </c>
      <c r="AL24" s="91">
        <f t="shared" ref="AL24:AL29" si="12">IF(ISERROR(AJ24/AK24),0,AJ24/AK24)</f>
        <v>0</v>
      </c>
      <c r="AM24" s="11">
        <v>0</v>
      </c>
      <c r="AN24" s="8"/>
      <c r="AO24" s="6"/>
      <c r="AP24" s="11">
        <v>0</v>
      </c>
      <c r="AQ24" s="8"/>
      <c r="AR24" s="6"/>
      <c r="AS24" s="10">
        <v>311.44</v>
      </c>
      <c r="AT24" s="12">
        <v>202</v>
      </c>
      <c r="AU24" s="7">
        <f t="shared" ref="AU24:AU29" si="13">AS24/AT24</f>
        <v>1.5417821782178218</v>
      </c>
      <c r="AV24" s="67"/>
      <c r="AW24" s="67"/>
    </row>
    <row r="25" spans="1:49" x14ac:dyDescent="0.3">
      <c r="A25" s="192"/>
      <c r="B25" s="17" t="s">
        <v>8</v>
      </c>
      <c r="C25" s="19">
        <f t="shared" si="5"/>
        <v>37760.25</v>
      </c>
      <c r="D25" s="43">
        <v>6567</v>
      </c>
      <c r="E25" s="73">
        <v>5.75</v>
      </c>
      <c r="F25" s="11">
        <v>0</v>
      </c>
      <c r="G25" s="8"/>
      <c r="H25" s="6"/>
      <c r="I25" s="11">
        <v>0</v>
      </c>
      <c r="J25" s="8"/>
      <c r="K25" s="6"/>
      <c r="L25" s="11">
        <v>0</v>
      </c>
      <c r="M25" s="8"/>
      <c r="N25" s="6"/>
      <c r="O25" s="11">
        <v>0</v>
      </c>
      <c r="P25" s="8"/>
      <c r="Q25" s="7"/>
      <c r="R25" s="9">
        <f t="shared" si="10"/>
        <v>31774.5</v>
      </c>
      <c r="S25" s="64">
        <v>5526</v>
      </c>
      <c r="T25" s="73">
        <v>5.75</v>
      </c>
      <c r="U25" s="10">
        <v>0</v>
      </c>
      <c r="V25" s="8"/>
      <c r="W25" s="6"/>
      <c r="X25" s="11">
        <v>0</v>
      </c>
      <c r="Y25" s="8"/>
      <c r="Z25" s="6"/>
      <c r="AA25" s="11">
        <v>0</v>
      </c>
      <c r="AB25" s="8"/>
      <c r="AC25" s="6"/>
      <c r="AD25" s="11">
        <v>0</v>
      </c>
      <c r="AE25" s="8"/>
      <c r="AF25" s="7"/>
      <c r="AG25" s="27">
        <v>2474.8900000000008</v>
      </c>
      <c r="AH25" s="170">
        <v>293370</v>
      </c>
      <c r="AI25" s="76">
        <f t="shared" si="11"/>
        <v>8.4360704911886041E-3</v>
      </c>
      <c r="AJ25" s="93">
        <v>0</v>
      </c>
      <c r="AK25" s="71">
        <v>0</v>
      </c>
      <c r="AL25" s="91">
        <f t="shared" si="12"/>
        <v>0</v>
      </c>
      <c r="AM25" s="11">
        <v>0</v>
      </c>
      <c r="AN25" s="8"/>
      <c r="AO25" s="6"/>
      <c r="AP25" s="11">
        <v>0</v>
      </c>
      <c r="AQ25" s="8"/>
      <c r="AR25" s="6"/>
      <c r="AS25" s="10">
        <v>338.1</v>
      </c>
      <c r="AT25" s="12">
        <v>215</v>
      </c>
      <c r="AU25" s="7">
        <f t="shared" si="13"/>
        <v>1.5725581395348838</v>
      </c>
      <c r="AV25" s="67"/>
      <c r="AW25" s="67"/>
    </row>
    <row r="26" spans="1:49" x14ac:dyDescent="0.3">
      <c r="A26" s="192"/>
      <c r="B26" s="17" t="s">
        <v>9</v>
      </c>
      <c r="C26" s="19">
        <f t="shared" si="5"/>
        <v>34799</v>
      </c>
      <c r="D26" s="43">
        <v>6052</v>
      </c>
      <c r="E26" s="73">
        <v>5.75</v>
      </c>
      <c r="F26" s="11">
        <v>0</v>
      </c>
      <c r="G26" s="8"/>
      <c r="H26" s="6"/>
      <c r="I26" s="11">
        <v>0</v>
      </c>
      <c r="J26" s="8"/>
      <c r="K26" s="6"/>
      <c r="L26" s="11">
        <v>0</v>
      </c>
      <c r="M26" s="8"/>
      <c r="N26" s="6"/>
      <c r="O26" s="11">
        <v>0</v>
      </c>
      <c r="P26" s="8"/>
      <c r="Q26" s="7"/>
      <c r="R26" s="9">
        <f t="shared" si="10"/>
        <v>28278.5</v>
      </c>
      <c r="S26" s="64">
        <v>4918</v>
      </c>
      <c r="T26" s="73">
        <v>5.75</v>
      </c>
      <c r="U26" s="10">
        <v>0</v>
      </c>
      <c r="V26" s="8"/>
      <c r="W26" s="6"/>
      <c r="X26" s="11">
        <v>0</v>
      </c>
      <c r="Y26" s="8"/>
      <c r="Z26" s="6"/>
      <c r="AA26" s="11">
        <v>0</v>
      </c>
      <c r="AB26" s="8"/>
      <c r="AC26" s="6"/>
      <c r="AD26" s="11">
        <v>0</v>
      </c>
      <c r="AE26" s="8"/>
      <c r="AF26" s="7"/>
      <c r="AG26" s="27">
        <v>2506.0900000000006</v>
      </c>
      <c r="AH26" s="170">
        <v>297069</v>
      </c>
      <c r="AI26" s="76">
        <f t="shared" si="11"/>
        <v>8.4360535767784607E-3</v>
      </c>
      <c r="AJ26" s="93">
        <v>0</v>
      </c>
      <c r="AK26" s="71">
        <v>0</v>
      </c>
      <c r="AL26" s="91">
        <f t="shared" si="12"/>
        <v>0</v>
      </c>
      <c r="AM26" s="11">
        <v>0</v>
      </c>
      <c r="AN26" s="8"/>
      <c r="AO26" s="6"/>
      <c r="AP26" s="11">
        <v>0</v>
      </c>
      <c r="AQ26" s="8"/>
      <c r="AR26" s="6"/>
      <c r="AS26" s="10">
        <v>338.1</v>
      </c>
      <c r="AT26" s="12">
        <v>215</v>
      </c>
      <c r="AU26" s="7">
        <f t="shared" si="13"/>
        <v>1.5725581395348838</v>
      </c>
      <c r="AV26" s="67"/>
      <c r="AW26" s="67"/>
    </row>
    <row r="27" spans="1:49" x14ac:dyDescent="0.3">
      <c r="A27" s="192"/>
      <c r="B27" s="17" t="s">
        <v>10</v>
      </c>
      <c r="C27" s="19">
        <f t="shared" si="5"/>
        <v>34689.75</v>
      </c>
      <c r="D27" s="43">
        <v>6033</v>
      </c>
      <c r="E27" s="73">
        <v>5.75</v>
      </c>
      <c r="F27" s="11">
        <v>0</v>
      </c>
      <c r="G27" s="8"/>
      <c r="H27" s="6"/>
      <c r="I27" s="11">
        <v>0</v>
      </c>
      <c r="J27" s="8"/>
      <c r="K27" s="6"/>
      <c r="L27" s="11">
        <v>0</v>
      </c>
      <c r="M27" s="8"/>
      <c r="N27" s="6"/>
      <c r="O27" s="11">
        <v>0</v>
      </c>
      <c r="P27" s="8"/>
      <c r="Q27" s="7"/>
      <c r="R27" s="9">
        <f t="shared" si="10"/>
        <v>28221</v>
      </c>
      <c r="S27" s="64">
        <v>4908</v>
      </c>
      <c r="T27" s="73">
        <v>5.75</v>
      </c>
      <c r="U27" s="10">
        <v>0</v>
      </c>
      <c r="V27" s="8"/>
      <c r="W27" s="6"/>
      <c r="X27" s="11">
        <v>0</v>
      </c>
      <c r="Y27" s="8"/>
      <c r="Z27" s="6"/>
      <c r="AA27" s="11">
        <v>0</v>
      </c>
      <c r="AB27" s="8"/>
      <c r="AC27" s="6"/>
      <c r="AD27" s="11">
        <v>0</v>
      </c>
      <c r="AE27" s="8"/>
      <c r="AF27" s="7"/>
      <c r="AG27" s="27">
        <v>2603.5499999999997</v>
      </c>
      <c r="AH27" s="170">
        <v>308623</v>
      </c>
      <c r="AI27" s="76">
        <f t="shared" si="11"/>
        <v>8.4360206465493495E-3</v>
      </c>
      <c r="AJ27" s="93">
        <v>0</v>
      </c>
      <c r="AK27" s="71">
        <v>0</v>
      </c>
      <c r="AL27" s="91">
        <f t="shared" si="12"/>
        <v>0</v>
      </c>
      <c r="AM27" s="11">
        <v>0</v>
      </c>
      <c r="AN27" s="8"/>
      <c r="AO27" s="6"/>
      <c r="AP27" s="11">
        <v>0</v>
      </c>
      <c r="AQ27" s="8"/>
      <c r="AR27" s="6"/>
      <c r="AS27" s="10">
        <v>338.1</v>
      </c>
      <c r="AT27" s="12">
        <v>215</v>
      </c>
      <c r="AU27" s="7">
        <f t="shared" si="13"/>
        <v>1.5725581395348838</v>
      </c>
      <c r="AV27" s="67"/>
      <c r="AW27" s="67"/>
    </row>
    <row r="28" spans="1:49" x14ac:dyDescent="0.3">
      <c r="A28" s="192"/>
      <c r="B28" s="17" t="s">
        <v>11</v>
      </c>
      <c r="C28" s="19">
        <f t="shared" si="5"/>
        <v>34523</v>
      </c>
      <c r="D28" s="43">
        <v>6004</v>
      </c>
      <c r="E28" s="73">
        <v>5.75</v>
      </c>
      <c r="F28" s="11">
        <v>0</v>
      </c>
      <c r="G28" s="8"/>
      <c r="H28" s="6"/>
      <c r="I28" s="11">
        <v>0</v>
      </c>
      <c r="J28" s="8"/>
      <c r="K28" s="6"/>
      <c r="L28" s="11">
        <v>0</v>
      </c>
      <c r="M28" s="8"/>
      <c r="N28" s="6"/>
      <c r="O28" s="11">
        <v>0</v>
      </c>
      <c r="P28" s="8"/>
      <c r="Q28" s="7"/>
      <c r="R28" s="9">
        <f t="shared" si="10"/>
        <v>27847.25</v>
      </c>
      <c r="S28" s="64">
        <v>4843</v>
      </c>
      <c r="T28" s="73">
        <v>5.75</v>
      </c>
      <c r="U28" s="10">
        <v>0</v>
      </c>
      <c r="V28" s="8"/>
      <c r="W28" s="6"/>
      <c r="X28" s="11">
        <v>0</v>
      </c>
      <c r="Y28" s="8"/>
      <c r="Z28" s="6"/>
      <c r="AA28" s="11">
        <v>0</v>
      </c>
      <c r="AB28" s="8"/>
      <c r="AC28" s="6"/>
      <c r="AD28" s="11">
        <v>0</v>
      </c>
      <c r="AE28" s="8"/>
      <c r="AF28" s="7"/>
      <c r="AG28" s="27">
        <v>2333.440000000001</v>
      </c>
      <c r="AH28" s="170">
        <v>276604</v>
      </c>
      <c r="AI28" s="76">
        <f t="shared" si="11"/>
        <v>8.436031293835234E-3</v>
      </c>
      <c r="AJ28" s="93">
        <v>0</v>
      </c>
      <c r="AK28" s="71">
        <v>0</v>
      </c>
      <c r="AL28" s="91">
        <f t="shared" si="12"/>
        <v>0</v>
      </c>
      <c r="AM28" s="11">
        <v>0</v>
      </c>
      <c r="AN28" s="8"/>
      <c r="AO28" s="6"/>
      <c r="AP28" s="11">
        <v>0</v>
      </c>
      <c r="AQ28" s="8"/>
      <c r="AR28" s="6"/>
      <c r="AS28" s="10">
        <v>338.1</v>
      </c>
      <c r="AT28" s="12">
        <v>215</v>
      </c>
      <c r="AU28" s="7">
        <f t="shared" si="13"/>
        <v>1.5725581395348838</v>
      </c>
      <c r="AV28" s="67"/>
      <c r="AW28" s="67"/>
    </row>
    <row r="29" spans="1:49" x14ac:dyDescent="0.3">
      <c r="A29" s="192"/>
      <c r="B29" s="17" t="s">
        <v>12</v>
      </c>
      <c r="C29" s="19">
        <f t="shared" si="5"/>
        <v>34195.25</v>
      </c>
      <c r="D29" s="43">
        <v>5947</v>
      </c>
      <c r="E29" s="73">
        <v>5.75</v>
      </c>
      <c r="F29" s="11">
        <v>0</v>
      </c>
      <c r="G29" s="8"/>
      <c r="H29" s="6"/>
      <c r="I29" s="11">
        <v>0</v>
      </c>
      <c r="J29" s="8"/>
      <c r="K29" s="6"/>
      <c r="L29" s="11">
        <v>0</v>
      </c>
      <c r="M29" s="8"/>
      <c r="N29" s="6"/>
      <c r="O29" s="11">
        <v>0</v>
      </c>
      <c r="P29" s="8"/>
      <c r="Q29" s="7"/>
      <c r="R29" s="9">
        <f t="shared" si="10"/>
        <v>27519.5</v>
      </c>
      <c r="S29" s="64">
        <v>4786</v>
      </c>
      <c r="T29" s="73">
        <v>5.75</v>
      </c>
      <c r="U29" s="148">
        <v>0</v>
      </c>
      <c r="V29" s="8"/>
      <c r="W29" s="6"/>
      <c r="X29" s="11">
        <v>0</v>
      </c>
      <c r="Y29" s="8"/>
      <c r="Z29" s="6"/>
      <c r="AA29" s="11">
        <v>0</v>
      </c>
      <c r="AB29" s="8"/>
      <c r="AC29" s="6"/>
      <c r="AD29" s="11">
        <v>0</v>
      </c>
      <c r="AE29" s="8"/>
      <c r="AF29" s="7"/>
      <c r="AG29" s="154">
        <v>2376.2200000000003</v>
      </c>
      <c r="AH29" s="165">
        <v>281677</v>
      </c>
      <c r="AI29" s="76">
        <f t="shared" si="11"/>
        <v>8.435974538212208E-3</v>
      </c>
      <c r="AJ29" s="93">
        <v>0</v>
      </c>
      <c r="AK29" s="71">
        <v>0</v>
      </c>
      <c r="AL29" s="91">
        <f t="shared" si="12"/>
        <v>0</v>
      </c>
      <c r="AM29" s="11">
        <v>0</v>
      </c>
      <c r="AN29" s="8"/>
      <c r="AO29" s="6"/>
      <c r="AP29" s="11">
        <v>0</v>
      </c>
      <c r="AQ29" s="8"/>
      <c r="AR29" s="6"/>
      <c r="AS29" s="10">
        <v>335.61</v>
      </c>
      <c r="AT29" s="12">
        <v>215</v>
      </c>
      <c r="AU29" s="7">
        <f t="shared" si="13"/>
        <v>1.5609767441860465</v>
      </c>
      <c r="AV29" s="67"/>
      <c r="AW29" s="67"/>
    </row>
    <row r="30" spans="1:49" s="26" customFormat="1" x14ac:dyDescent="0.3">
      <c r="A30" s="193"/>
      <c r="B30" s="49" t="s">
        <v>67</v>
      </c>
      <c r="C30" s="50">
        <f>SUM(C24:C29)</f>
        <v>211312.5</v>
      </c>
      <c r="D30" s="265" t="s">
        <v>32</v>
      </c>
      <c r="E30" s="249"/>
      <c r="F30" s="51">
        <f>SUM(F24:F29)</f>
        <v>0</v>
      </c>
      <c r="G30" s="249" t="s">
        <v>32</v>
      </c>
      <c r="H30" s="250"/>
      <c r="I30" s="51">
        <f>SUM(I24:I29)</f>
        <v>0</v>
      </c>
      <c r="J30" s="249" t="s">
        <v>32</v>
      </c>
      <c r="K30" s="250"/>
      <c r="L30" s="51">
        <f>SUM(L24:L29)</f>
        <v>0</v>
      </c>
      <c r="M30" s="249" t="s">
        <v>32</v>
      </c>
      <c r="N30" s="250"/>
      <c r="O30" s="51">
        <f>SUM(O24:O29)</f>
        <v>0</v>
      </c>
      <c r="P30" s="249" t="s">
        <v>32</v>
      </c>
      <c r="Q30" s="266"/>
      <c r="R30" s="52">
        <f>SUM(R24:R29)</f>
        <v>172448.25</v>
      </c>
      <c r="S30" s="265" t="s">
        <v>32</v>
      </c>
      <c r="T30" s="265"/>
      <c r="U30" s="53">
        <f>SUM(U24:U29)</f>
        <v>0</v>
      </c>
      <c r="V30" s="265" t="s">
        <v>32</v>
      </c>
      <c r="W30" s="249"/>
      <c r="X30" s="53">
        <f>SUM(X24:X29)</f>
        <v>0</v>
      </c>
      <c r="Y30" s="265" t="s">
        <v>32</v>
      </c>
      <c r="Z30" s="249"/>
      <c r="AA30" s="53">
        <f>SUM(AA24:AA29)</f>
        <v>0</v>
      </c>
      <c r="AB30" s="265" t="s">
        <v>32</v>
      </c>
      <c r="AC30" s="249"/>
      <c r="AD30" s="53">
        <f>SUM(AD24:AD29)</f>
        <v>0</v>
      </c>
      <c r="AE30" s="265" t="s">
        <v>32</v>
      </c>
      <c r="AF30" s="267"/>
      <c r="AG30" s="50">
        <f>SUM(AG24:AG29)</f>
        <v>14648.400000000001</v>
      </c>
      <c r="AH30" s="265" t="s">
        <v>32</v>
      </c>
      <c r="AI30" s="249"/>
      <c r="AJ30" s="50">
        <f>SUM(AJ24:AJ29)</f>
        <v>0</v>
      </c>
      <c r="AK30" s="265" t="s">
        <v>32</v>
      </c>
      <c r="AL30" s="249"/>
      <c r="AM30" s="50">
        <f>SUM(AM24:AM29)</f>
        <v>0</v>
      </c>
      <c r="AN30" s="265" t="s">
        <v>32</v>
      </c>
      <c r="AO30" s="249"/>
      <c r="AP30" s="50">
        <f>SUM(AP24:AP29)</f>
        <v>0</v>
      </c>
      <c r="AQ30" s="265" t="s">
        <v>32</v>
      </c>
      <c r="AR30" s="249"/>
      <c r="AS30" s="56">
        <f>SUM(AS24:AS29)</f>
        <v>1999.4500000000003</v>
      </c>
      <c r="AT30" s="265" t="s">
        <v>32</v>
      </c>
      <c r="AU30" s="249"/>
    </row>
    <row r="31" spans="1:49" s="26" customFormat="1" ht="15.75" thickBot="1" x14ac:dyDescent="0.3">
      <c r="B31" s="49" t="s">
        <v>19</v>
      </c>
      <c r="C31" s="57">
        <f>C23+C30</f>
        <v>667109.25</v>
      </c>
      <c r="D31" s="269" t="s">
        <v>32</v>
      </c>
      <c r="E31" s="270"/>
      <c r="F31" s="58">
        <f>F23+F30</f>
        <v>0</v>
      </c>
      <c r="G31" s="269" t="s">
        <v>32</v>
      </c>
      <c r="H31" s="270"/>
      <c r="I31" s="58">
        <f>I23+I30</f>
        <v>0</v>
      </c>
      <c r="J31" s="269" t="s">
        <v>32</v>
      </c>
      <c r="K31" s="270"/>
      <c r="L31" s="58">
        <f>L23+L30</f>
        <v>0</v>
      </c>
      <c r="M31" s="269" t="s">
        <v>32</v>
      </c>
      <c r="N31" s="270"/>
      <c r="O31" s="58">
        <f>O23+O30</f>
        <v>0</v>
      </c>
      <c r="P31" s="269" t="s">
        <v>32</v>
      </c>
      <c r="Q31" s="271"/>
      <c r="R31" s="59">
        <f>R23+R30</f>
        <v>540281.5</v>
      </c>
      <c r="S31" s="269" t="s">
        <v>32</v>
      </c>
      <c r="T31" s="269"/>
      <c r="U31" s="60">
        <f>U23+U30</f>
        <v>0</v>
      </c>
      <c r="V31" s="269" t="s">
        <v>32</v>
      </c>
      <c r="W31" s="270"/>
      <c r="X31" s="60">
        <f>X23+X30</f>
        <v>0</v>
      </c>
      <c r="Y31" s="269" t="s">
        <v>32</v>
      </c>
      <c r="Z31" s="270"/>
      <c r="AA31" s="60">
        <f>AA23+AA30</f>
        <v>0</v>
      </c>
      <c r="AB31" s="269" t="s">
        <v>32</v>
      </c>
      <c r="AC31" s="270"/>
      <c r="AD31" s="60">
        <f>AD23+AD30</f>
        <v>0</v>
      </c>
      <c r="AE31" s="269" t="s">
        <v>32</v>
      </c>
      <c r="AF31" s="271"/>
      <c r="AG31" s="57">
        <f>AG23+AG30</f>
        <v>45499.390000000014</v>
      </c>
      <c r="AH31" s="269" t="s">
        <v>32</v>
      </c>
      <c r="AI31" s="270"/>
      <c r="AJ31" s="57">
        <f>AJ23+AJ30</f>
        <v>3709.3285520000004</v>
      </c>
      <c r="AK31" s="269" t="s">
        <v>32</v>
      </c>
      <c r="AL31" s="270"/>
      <c r="AM31" s="57">
        <f>AM23+AM30</f>
        <v>0</v>
      </c>
      <c r="AN31" s="269" t="s">
        <v>32</v>
      </c>
      <c r="AO31" s="270"/>
      <c r="AP31" s="57">
        <f>AP23+AP30</f>
        <v>0</v>
      </c>
      <c r="AQ31" s="269" t="s">
        <v>32</v>
      </c>
      <c r="AR31" s="270"/>
      <c r="AS31" s="61">
        <f>AS23+AS30</f>
        <v>5810.67</v>
      </c>
      <c r="AT31" s="269" t="s">
        <v>32</v>
      </c>
      <c r="AU31" s="270"/>
    </row>
    <row r="33" spans="42:47" ht="14.4" customHeight="1" x14ac:dyDescent="0.3">
      <c r="AP33" s="62"/>
      <c r="AQ33" s="62"/>
      <c r="AR33" s="62"/>
      <c r="AS33" s="239" t="s">
        <v>53</v>
      </c>
      <c r="AT33" s="239"/>
      <c r="AU33" s="239"/>
    </row>
    <row r="34" spans="42:47" x14ac:dyDescent="0.3">
      <c r="AP34" s="62"/>
      <c r="AQ34" s="62"/>
      <c r="AR34" s="62"/>
      <c r="AS34" s="239"/>
      <c r="AT34" s="239"/>
      <c r="AU34" s="239"/>
    </row>
    <row r="35" spans="42:47" x14ac:dyDescent="0.3">
      <c r="AP35" s="62"/>
      <c r="AQ35" s="62"/>
      <c r="AR35" s="62"/>
      <c r="AS35" s="239"/>
      <c r="AT35" s="239"/>
      <c r="AU35" s="239"/>
    </row>
    <row r="36" spans="42:47" x14ac:dyDescent="0.3">
      <c r="AP36" s="62"/>
      <c r="AQ36" s="62"/>
      <c r="AR36" s="62"/>
      <c r="AS36" s="239"/>
      <c r="AT36" s="239"/>
      <c r="AU36" s="239"/>
    </row>
    <row r="38" spans="42:47" ht="14.4" customHeight="1" x14ac:dyDescent="0.3">
      <c r="AS38" s="239" t="s">
        <v>54</v>
      </c>
      <c r="AT38" s="239"/>
      <c r="AU38" s="239"/>
    </row>
    <row r="39" spans="42:47" x14ac:dyDescent="0.3">
      <c r="AS39" s="239"/>
      <c r="AT39" s="239"/>
      <c r="AU39" s="239"/>
    </row>
    <row r="40" spans="42:47" x14ac:dyDescent="0.3">
      <c r="AS40" s="239"/>
      <c r="AT40" s="239"/>
      <c r="AU40" s="239"/>
    </row>
    <row r="41" spans="42:47" x14ac:dyDescent="0.3">
      <c r="AS41" s="239"/>
      <c r="AT41" s="239"/>
      <c r="AU41" s="239"/>
    </row>
    <row r="42" spans="42:47" x14ac:dyDescent="0.3">
      <c r="AS42" s="239"/>
      <c r="AT42" s="239"/>
      <c r="AU42" s="239"/>
    </row>
  </sheetData>
  <mergeCells count="80">
    <mergeCell ref="AT30:AU30"/>
    <mergeCell ref="AS38:AU42"/>
    <mergeCell ref="S31:T31"/>
    <mergeCell ref="V31:W31"/>
    <mergeCell ref="Y31:Z31"/>
    <mergeCell ref="AB31:AC31"/>
    <mergeCell ref="AE31:AF31"/>
    <mergeCell ref="AH31:AI31"/>
    <mergeCell ref="AK31:AL31"/>
    <mergeCell ref="AN31:AO31"/>
    <mergeCell ref="AQ31:AR31"/>
    <mergeCell ref="AT31:AU31"/>
    <mergeCell ref="AS33:AU36"/>
    <mergeCell ref="AE30:AF30"/>
    <mergeCell ref="D31:E31"/>
    <mergeCell ref="G31:H31"/>
    <mergeCell ref="J31:K31"/>
    <mergeCell ref="M31:N31"/>
    <mergeCell ref="P31:Q31"/>
    <mergeCell ref="P30:Q30"/>
    <mergeCell ref="S30:T30"/>
    <mergeCell ref="V30:W30"/>
    <mergeCell ref="Y30:Z30"/>
    <mergeCell ref="AB30:AC30"/>
    <mergeCell ref="AH23:AI23"/>
    <mergeCell ref="AK23:AL23"/>
    <mergeCell ref="AN23:AO23"/>
    <mergeCell ref="AQ23:AR23"/>
    <mergeCell ref="AH30:AI30"/>
    <mergeCell ref="AK30:AL30"/>
    <mergeCell ref="AN30:AO30"/>
    <mergeCell ref="AQ30:AR30"/>
    <mergeCell ref="AT23:AU23"/>
    <mergeCell ref="A24:A30"/>
    <mergeCell ref="D30:E30"/>
    <mergeCell ref="G30:H30"/>
    <mergeCell ref="J30:K30"/>
    <mergeCell ref="M30:N30"/>
    <mergeCell ref="P23:Q23"/>
    <mergeCell ref="S23:T23"/>
    <mergeCell ref="V23:W23"/>
    <mergeCell ref="Y23:Z23"/>
    <mergeCell ref="AB23:AC23"/>
    <mergeCell ref="AE23:AF23"/>
    <mergeCell ref="A11:A23"/>
    <mergeCell ref="D23:E23"/>
    <mergeCell ref="G23:H23"/>
    <mergeCell ref="J23:K23"/>
    <mergeCell ref="M23:N23"/>
    <mergeCell ref="D9:D10"/>
    <mergeCell ref="E9:E10"/>
    <mergeCell ref="F9:H9"/>
    <mergeCell ref="I9:K9"/>
    <mergeCell ref="L9:N9"/>
    <mergeCell ref="AP7:AR9"/>
    <mergeCell ref="AS7:AU9"/>
    <mergeCell ref="R8:T8"/>
    <mergeCell ref="U8:AF8"/>
    <mergeCell ref="R9:R10"/>
    <mergeCell ref="S9:S10"/>
    <mergeCell ref="R7:AF7"/>
    <mergeCell ref="AG7:AI9"/>
    <mergeCell ref="AJ7:AL9"/>
    <mergeCell ref="AM7:AO9"/>
    <mergeCell ref="T9:T10"/>
    <mergeCell ref="U9:W9"/>
    <mergeCell ref="X9:Z9"/>
    <mergeCell ref="AA9:AC9"/>
    <mergeCell ref="AD9:AF9"/>
    <mergeCell ref="C1:D1"/>
    <mergeCell ref="E1:G1"/>
    <mergeCell ref="N3:P3"/>
    <mergeCell ref="C5:D5"/>
    <mergeCell ref="E5:G5"/>
    <mergeCell ref="B7:B10"/>
    <mergeCell ref="C7:Q7"/>
    <mergeCell ref="C8:E8"/>
    <mergeCell ref="G8:Q8"/>
    <mergeCell ref="C9:C10"/>
    <mergeCell ref="O9:Q9"/>
  </mergeCells>
  <pageMargins left="0.7" right="0.7" top="0.75" bottom="0.75" header="0.3" footer="0.3"/>
  <pageSetup scale="90" orientation="landscape" r:id="rId1"/>
  <headerFooter>
    <oddFooter>&amp;R&amp;P of &amp;N</oddFooter>
  </headerFooter>
  <rowBreaks count="1" manualBreakCount="1">
    <brk id="31" max="16383" man="1"/>
  </rowBreaks>
  <colBreaks count="2" manualBreakCount="2">
    <brk id="17" max="1048575" man="1"/>
    <brk id="32" max="104857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42"/>
  <sheetViews>
    <sheetView workbookViewId="0">
      <pane xSplit="2" ySplit="10" topLeftCell="C22" activePane="bottomRight" state="frozen"/>
      <selection pane="topRight" activeCell="C1" sqref="C1"/>
      <selection pane="bottomLeft" activeCell="A11" sqref="A11"/>
      <selection pane="bottomRight" activeCell="B1" sqref="B1"/>
    </sheetView>
  </sheetViews>
  <sheetFormatPr defaultRowHeight="14.4" x14ac:dyDescent="0.3"/>
  <cols>
    <col min="1" max="1" width="3.5546875" bestFit="1" customWidth="1"/>
    <col min="2" max="2" width="11.33203125" bestFit="1" customWidth="1"/>
    <col min="3" max="3" width="12.44140625" customWidth="1"/>
    <col min="4" max="4" width="8.5546875" customWidth="1"/>
    <col min="5" max="5" width="8.6640625" customWidth="1"/>
    <col min="6" max="6" width="8.88671875" bestFit="1" customWidth="1"/>
    <col min="7" max="7" width="7.88671875" customWidth="1"/>
    <col min="8" max="8" width="6.44140625" customWidth="1"/>
    <col min="9" max="9" width="8.88671875" bestFit="1" customWidth="1"/>
    <col min="10" max="10" width="7.6640625" customWidth="1"/>
    <col min="11" max="11" width="6.5546875" customWidth="1"/>
    <col min="12" max="12" width="8.88671875" bestFit="1" customWidth="1"/>
    <col min="13" max="13" width="7.33203125" customWidth="1"/>
    <col min="14" max="14" width="7" customWidth="1"/>
    <col min="15" max="15" width="8.88671875" bestFit="1" customWidth="1"/>
    <col min="16" max="16" width="8.33203125" customWidth="1"/>
    <col min="17" max="17" width="7.44140625" customWidth="1"/>
    <col min="18" max="18" width="12.5546875" customWidth="1"/>
    <col min="19" max="19" width="6.6640625" customWidth="1"/>
    <col min="20" max="20" width="7.6640625" customWidth="1"/>
    <col min="21" max="21" width="8.88671875" bestFit="1" customWidth="1"/>
    <col min="22" max="22" width="5.5546875" bestFit="1" customWidth="1"/>
    <col min="23" max="23" width="5" bestFit="1" customWidth="1"/>
    <col min="24" max="24" width="8.88671875" bestFit="1" customWidth="1"/>
    <col min="25" max="25" width="5.5546875" bestFit="1" customWidth="1"/>
    <col min="26" max="26" width="5" bestFit="1" customWidth="1"/>
    <col min="27" max="27" width="8.88671875" bestFit="1" customWidth="1"/>
    <col min="28" max="28" width="5.5546875" bestFit="1" customWidth="1"/>
    <col min="29" max="29" width="5" bestFit="1" customWidth="1"/>
    <col min="30" max="30" width="8.88671875" bestFit="1" customWidth="1"/>
    <col min="31" max="31" width="5.5546875" bestFit="1" customWidth="1"/>
    <col min="32" max="32" width="5" bestFit="1" customWidth="1"/>
    <col min="33" max="33" width="12.33203125" customWidth="1"/>
    <col min="34" max="34" width="8.6640625" customWidth="1"/>
    <col min="35" max="35" width="9.33203125" customWidth="1"/>
    <col min="36" max="36" width="12.33203125" customWidth="1"/>
    <col min="37" max="37" width="8.6640625" customWidth="1"/>
    <col min="38" max="38" width="9.88671875" customWidth="1"/>
    <col min="39" max="39" width="12.6640625" customWidth="1"/>
    <col min="40" max="40" width="11.109375" customWidth="1"/>
    <col min="41" max="41" width="9.33203125" customWidth="1"/>
    <col min="42" max="42" width="12.6640625" customWidth="1"/>
    <col min="43" max="43" width="11.109375" customWidth="1"/>
    <col min="44" max="44" width="9.33203125" customWidth="1"/>
    <col min="45" max="45" width="11.5546875" customWidth="1"/>
    <col min="46" max="46" width="9.109375" bestFit="1" customWidth="1"/>
    <col min="47" max="47" width="9.109375" customWidth="1"/>
  </cols>
  <sheetData>
    <row r="1" spans="1:47" ht="15.75" thickBot="1" x14ac:dyDescent="0.3">
      <c r="C1" s="216" t="s">
        <v>20</v>
      </c>
      <c r="D1" s="216"/>
      <c r="E1" s="217" t="s">
        <v>33</v>
      </c>
      <c r="F1" s="217"/>
      <c r="G1" s="217"/>
    </row>
    <row r="2" spans="1:47" ht="15" x14ac:dyDescent="0.25">
      <c r="C2" s="4" t="s">
        <v>21</v>
      </c>
      <c r="D2" s="4"/>
      <c r="E2" s="4"/>
      <c r="F2" s="4"/>
    </row>
    <row r="3" spans="1:47" ht="15" x14ac:dyDescent="0.25">
      <c r="C3" s="4" t="s">
        <v>22</v>
      </c>
      <c r="D3" s="4"/>
      <c r="E3" s="4"/>
      <c r="F3" s="4"/>
      <c r="N3" s="218"/>
      <c r="O3" s="218"/>
      <c r="P3" s="218"/>
    </row>
    <row r="5" spans="1:47" ht="15.75" thickBot="1" x14ac:dyDescent="0.3">
      <c r="C5" s="216" t="s">
        <v>23</v>
      </c>
      <c r="D5" s="216"/>
      <c r="E5" s="217" t="s">
        <v>66</v>
      </c>
      <c r="F5" s="217"/>
      <c r="G5" s="217"/>
      <c r="H5" s="5"/>
      <c r="I5" s="5"/>
    </row>
    <row r="6" spans="1:47" ht="15.75" thickBot="1" x14ac:dyDescent="0.3"/>
    <row r="7" spans="1:47" ht="14.4" customHeight="1" x14ac:dyDescent="0.3">
      <c r="B7" s="293" t="s">
        <v>0</v>
      </c>
      <c r="C7" s="221" t="s">
        <v>1</v>
      </c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3"/>
      <c r="R7" s="231" t="s">
        <v>27</v>
      </c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3"/>
      <c r="AG7" s="260" t="s">
        <v>45</v>
      </c>
      <c r="AH7" s="208"/>
      <c r="AI7" s="261"/>
      <c r="AJ7" s="260" t="s">
        <v>46</v>
      </c>
      <c r="AK7" s="208"/>
      <c r="AL7" s="261"/>
      <c r="AM7" s="199" t="s">
        <v>37</v>
      </c>
      <c r="AN7" s="200"/>
      <c r="AO7" s="251"/>
      <c r="AP7" s="199" t="s">
        <v>47</v>
      </c>
      <c r="AQ7" s="200"/>
      <c r="AR7" s="251"/>
      <c r="AS7" s="254" t="s">
        <v>48</v>
      </c>
      <c r="AT7" s="208"/>
      <c r="AU7" s="209"/>
    </row>
    <row r="8" spans="1:47" x14ac:dyDescent="0.3">
      <c r="B8" s="181"/>
      <c r="C8" s="294" t="s">
        <v>2</v>
      </c>
      <c r="D8" s="295"/>
      <c r="E8" s="295"/>
      <c r="F8" s="97"/>
      <c r="G8" s="295" t="s">
        <v>3</v>
      </c>
      <c r="H8" s="295"/>
      <c r="I8" s="295"/>
      <c r="J8" s="295"/>
      <c r="K8" s="295"/>
      <c r="L8" s="295"/>
      <c r="M8" s="295"/>
      <c r="N8" s="295"/>
      <c r="O8" s="295"/>
      <c r="P8" s="295"/>
      <c r="Q8" s="296"/>
      <c r="R8" s="285" t="s">
        <v>2</v>
      </c>
      <c r="S8" s="286"/>
      <c r="T8" s="287"/>
      <c r="U8" s="288" t="s">
        <v>3</v>
      </c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9"/>
      <c r="AG8" s="210"/>
      <c r="AH8" s="211"/>
      <c r="AI8" s="262"/>
      <c r="AJ8" s="210"/>
      <c r="AK8" s="211"/>
      <c r="AL8" s="262"/>
      <c r="AM8" s="202"/>
      <c r="AN8" s="203"/>
      <c r="AO8" s="252"/>
      <c r="AP8" s="202"/>
      <c r="AQ8" s="203"/>
      <c r="AR8" s="252"/>
      <c r="AS8" s="255"/>
      <c r="AT8" s="211"/>
      <c r="AU8" s="212"/>
    </row>
    <row r="9" spans="1:47" x14ac:dyDescent="0.3">
      <c r="B9" s="181"/>
      <c r="C9" s="294" t="s">
        <v>28</v>
      </c>
      <c r="D9" s="297" t="s">
        <v>4</v>
      </c>
      <c r="E9" s="295" t="s">
        <v>5</v>
      </c>
      <c r="F9" s="288" t="s">
        <v>6</v>
      </c>
      <c r="G9" s="286"/>
      <c r="H9" s="287"/>
      <c r="I9" s="288" t="s">
        <v>24</v>
      </c>
      <c r="J9" s="286"/>
      <c r="K9" s="287"/>
      <c r="L9" s="288" t="s">
        <v>25</v>
      </c>
      <c r="M9" s="286"/>
      <c r="N9" s="287"/>
      <c r="O9" s="288" t="s">
        <v>26</v>
      </c>
      <c r="P9" s="286"/>
      <c r="Q9" s="289"/>
      <c r="R9" s="290" t="s">
        <v>28</v>
      </c>
      <c r="S9" s="291" t="s">
        <v>29</v>
      </c>
      <c r="T9" s="292" t="s">
        <v>5</v>
      </c>
      <c r="U9" s="288" t="s">
        <v>6</v>
      </c>
      <c r="V9" s="286"/>
      <c r="W9" s="287"/>
      <c r="X9" s="288" t="s">
        <v>24</v>
      </c>
      <c r="Y9" s="286"/>
      <c r="Z9" s="287"/>
      <c r="AA9" s="288" t="s">
        <v>25</v>
      </c>
      <c r="AB9" s="286"/>
      <c r="AC9" s="287"/>
      <c r="AD9" s="288" t="s">
        <v>26</v>
      </c>
      <c r="AE9" s="286"/>
      <c r="AF9" s="289"/>
      <c r="AG9" s="213"/>
      <c r="AH9" s="214"/>
      <c r="AI9" s="263"/>
      <c r="AJ9" s="213"/>
      <c r="AK9" s="214"/>
      <c r="AL9" s="263"/>
      <c r="AM9" s="205"/>
      <c r="AN9" s="206"/>
      <c r="AO9" s="253"/>
      <c r="AP9" s="205"/>
      <c r="AQ9" s="206"/>
      <c r="AR9" s="253"/>
      <c r="AS9" s="256"/>
      <c r="AT9" s="214"/>
      <c r="AU9" s="215"/>
    </row>
    <row r="10" spans="1:47" ht="27" customHeight="1" x14ac:dyDescent="0.3">
      <c r="B10" s="181"/>
      <c r="C10" s="294"/>
      <c r="D10" s="229"/>
      <c r="E10" s="295"/>
      <c r="F10" s="97" t="s">
        <v>28</v>
      </c>
      <c r="G10" s="98" t="s">
        <v>4</v>
      </c>
      <c r="H10" s="99" t="s">
        <v>5</v>
      </c>
      <c r="I10" s="97" t="s">
        <v>28</v>
      </c>
      <c r="J10" s="98" t="s">
        <v>4</v>
      </c>
      <c r="K10" s="99" t="s">
        <v>5</v>
      </c>
      <c r="L10" s="97" t="s">
        <v>28</v>
      </c>
      <c r="M10" s="98" t="s">
        <v>4</v>
      </c>
      <c r="N10" s="99" t="s">
        <v>5</v>
      </c>
      <c r="O10" s="97" t="s">
        <v>28</v>
      </c>
      <c r="P10" s="98" t="s">
        <v>4</v>
      </c>
      <c r="Q10" s="100" t="s">
        <v>5</v>
      </c>
      <c r="R10" s="235"/>
      <c r="S10" s="237"/>
      <c r="T10" s="190"/>
      <c r="U10" s="101" t="s">
        <v>28</v>
      </c>
      <c r="V10" s="102" t="s">
        <v>29</v>
      </c>
      <c r="W10" s="103" t="s">
        <v>5</v>
      </c>
      <c r="X10" s="101" t="s">
        <v>28</v>
      </c>
      <c r="Y10" s="102" t="s">
        <v>29</v>
      </c>
      <c r="Z10" s="103" t="s">
        <v>5</v>
      </c>
      <c r="AA10" s="101" t="s">
        <v>28</v>
      </c>
      <c r="AB10" s="102" t="s">
        <v>29</v>
      </c>
      <c r="AC10" s="103" t="s">
        <v>5</v>
      </c>
      <c r="AD10" s="101" t="s">
        <v>28</v>
      </c>
      <c r="AE10" s="102" t="s">
        <v>29</v>
      </c>
      <c r="AF10" s="104" t="s">
        <v>5</v>
      </c>
      <c r="AG10" s="105" t="s">
        <v>28</v>
      </c>
      <c r="AH10" s="106" t="s">
        <v>30</v>
      </c>
      <c r="AI10" s="107" t="s">
        <v>5</v>
      </c>
      <c r="AJ10" s="105" t="s">
        <v>28</v>
      </c>
      <c r="AK10" s="106" t="s">
        <v>30</v>
      </c>
      <c r="AL10" s="107" t="s">
        <v>5</v>
      </c>
      <c r="AM10" s="105" t="s">
        <v>28</v>
      </c>
      <c r="AN10" s="106" t="s">
        <v>30</v>
      </c>
      <c r="AO10" s="107" t="s">
        <v>5</v>
      </c>
      <c r="AP10" s="105" t="s">
        <v>28</v>
      </c>
      <c r="AQ10" s="106" t="s">
        <v>30</v>
      </c>
      <c r="AR10" s="107" t="s">
        <v>5</v>
      </c>
      <c r="AS10" s="108" t="s">
        <v>28</v>
      </c>
      <c r="AT10" s="109" t="s">
        <v>31</v>
      </c>
      <c r="AU10" s="110" t="s">
        <v>49</v>
      </c>
    </row>
    <row r="11" spans="1:47" ht="15" customHeight="1" x14ac:dyDescent="0.3">
      <c r="A11" s="191">
        <v>2017</v>
      </c>
      <c r="B11" s="111" t="s">
        <v>7</v>
      </c>
      <c r="C11" s="19">
        <f t="shared" ref="C11:C16" si="0">D11*E11</f>
        <v>17794.41</v>
      </c>
      <c r="D11" s="43">
        <v>1173</v>
      </c>
      <c r="E11" s="6">
        <v>15.17</v>
      </c>
      <c r="F11" s="11">
        <f t="shared" ref="F11:F29" si="1">G11*H11</f>
        <v>0</v>
      </c>
      <c r="G11" s="8"/>
      <c r="H11" s="6"/>
      <c r="I11" s="11">
        <f t="shared" ref="I11:I29" si="2">J11*K11</f>
        <v>0</v>
      </c>
      <c r="J11" s="8"/>
      <c r="K11" s="6"/>
      <c r="L11" s="11">
        <f t="shared" ref="L11:L29" si="3">M11*N11</f>
        <v>0</v>
      </c>
      <c r="M11" s="8"/>
      <c r="N11" s="6"/>
      <c r="O11" s="11">
        <f t="shared" ref="O11:O29" si="4">P11*Q11</f>
        <v>0</v>
      </c>
      <c r="P11" s="8"/>
      <c r="Q11" s="7"/>
      <c r="R11" s="9">
        <f t="shared" ref="R11:R16" si="5">S11*T11</f>
        <v>6744.75</v>
      </c>
      <c r="S11" s="43">
        <v>1173</v>
      </c>
      <c r="T11" s="6">
        <v>5.75</v>
      </c>
      <c r="U11" s="10">
        <f t="shared" ref="U11:U22" si="6">V11*W11</f>
        <v>0</v>
      </c>
      <c r="V11" s="8"/>
      <c r="W11" s="6"/>
      <c r="X11" s="10">
        <f t="shared" ref="X11:X22" si="7">Y11*Z11</f>
        <v>0</v>
      </c>
      <c r="Y11" s="8"/>
      <c r="Z11" s="6"/>
      <c r="AA11" s="10">
        <f t="shared" ref="AA11:AA22" si="8">AB11*AC11</f>
        <v>0</v>
      </c>
      <c r="AB11" s="8"/>
      <c r="AC11" s="6"/>
      <c r="AD11" s="11">
        <f t="shared" ref="AD11:AD22" si="9">AE11*AF11</f>
        <v>0</v>
      </c>
      <c r="AE11" s="8"/>
      <c r="AF11" s="7"/>
      <c r="AG11" s="27">
        <v>1463.5423560300005</v>
      </c>
      <c r="AH11" s="23">
        <v>56754</v>
      </c>
      <c r="AI11" s="66">
        <v>2.3956000000000002E-2</v>
      </c>
      <c r="AJ11" s="27">
        <v>1325.08</v>
      </c>
      <c r="AK11" s="23">
        <v>265012</v>
      </c>
      <c r="AL11" s="112">
        <v>1.5472E-2</v>
      </c>
      <c r="AM11" s="9">
        <f t="shared" ref="AM11:AM22" si="10">AN11*AO11</f>
        <v>0</v>
      </c>
      <c r="AN11" s="23">
        <v>0</v>
      </c>
      <c r="AO11" s="66">
        <v>0</v>
      </c>
      <c r="AP11" s="9">
        <f t="shared" ref="AP11:AP22" si="11">AQ11*AR11</f>
        <v>0</v>
      </c>
      <c r="AQ11" s="23">
        <v>0</v>
      </c>
      <c r="AR11" s="66">
        <v>0</v>
      </c>
      <c r="AS11" s="27">
        <v>313.30207999999993</v>
      </c>
      <c r="AT11" s="23">
        <v>19</v>
      </c>
      <c r="AU11" s="7">
        <f t="shared" ref="AU11:AU16" si="12">AS11/AT11</f>
        <v>16.489583157894732</v>
      </c>
    </row>
    <row r="12" spans="1:47" x14ac:dyDescent="0.3">
      <c r="A12" s="192"/>
      <c r="B12" s="17" t="s">
        <v>8</v>
      </c>
      <c r="C12" s="19">
        <f t="shared" si="0"/>
        <v>17946.11</v>
      </c>
      <c r="D12" s="43">
        <v>1183</v>
      </c>
      <c r="E12" s="6">
        <v>15.17</v>
      </c>
      <c r="F12" s="11">
        <f t="shared" si="1"/>
        <v>0</v>
      </c>
      <c r="G12" s="8"/>
      <c r="H12" s="6"/>
      <c r="I12" s="11">
        <f t="shared" si="2"/>
        <v>0</v>
      </c>
      <c r="J12" s="8"/>
      <c r="K12" s="6"/>
      <c r="L12" s="11">
        <f t="shared" si="3"/>
        <v>0</v>
      </c>
      <c r="M12" s="8"/>
      <c r="N12" s="6"/>
      <c r="O12" s="11">
        <f t="shared" si="4"/>
        <v>0</v>
      </c>
      <c r="P12" s="8"/>
      <c r="Q12" s="7"/>
      <c r="R12" s="9">
        <f t="shared" si="5"/>
        <v>6802.25</v>
      </c>
      <c r="S12" s="43">
        <v>1183</v>
      </c>
      <c r="T12" s="6">
        <v>5.75</v>
      </c>
      <c r="U12" s="10">
        <f t="shared" si="6"/>
        <v>0</v>
      </c>
      <c r="V12" s="8"/>
      <c r="W12" s="6"/>
      <c r="X12" s="10">
        <f t="shared" si="7"/>
        <v>0</v>
      </c>
      <c r="Y12" s="8"/>
      <c r="Z12" s="6"/>
      <c r="AA12" s="10">
        <f t="shared" si="8"/>
        <v>0</v>
      </c>
      <c r="AB12" s="8"/>
      <c r="AC12" s="6"/>
      <c r="AD12" s="11">
        <f t="shared" si="9"/>
        <v>0</v>
      </c>
      <c r="AE12" s="8"/>
      <c r="AF12" s="7"/>
      <c r="AG12" s="27">
        <v>1482.2000000000003</v>
      </c>
      <c r="AH12" s="23">
        <v>57290</v>
      </c>
      <c r="AI12" s="66">
        <f t="shared" ref="AI12:AI16" si="13">AG12/AH12</f>
        <v>2.5871879909233727E-2</v>
      </c>
      <c r="AJ12" s="27">
        <v>1352.53</v>
      </c>
      <c r="AK12" s="23">
        <v>270503</v>
      </c>
      <c r="AL12" s="173">
        <f t="shared" ref="AL12:AL16" si="14">AJ12/AK12</f>
        <v>5.000055452250067E-3</v>
      </c>
      <c r="AM12" s="9">
        <f t="shared" si="10"/>
        <v>0</v>
      </c>
      <c r="AN12" s="23">
        <v>0</v>
      </c>
      <c r="AO12" s="66">
        <v>0</v>
      </c>
      <c r="AP12" s="9">
        <f t="shared" si="11"/>
        <v>0</v>
      </c>
      <c r="AQ12" s="23">
        <v>0</v>
      </c>
      <c r="AR12" s="66">
        <v>0</v>
      </c>
      <c r="AS12" s="27">
        <v>313.30207999999993</v>
      </c>
      <c r="AT12" s="23">
        <v>19</v>
      </c>
      <c r="AU12" s="7">
        <f t="shared" si="12"/>
        <v>16.489583157894732</v>
      </c>
    </row>
    <row r="13" spans="1:47" x14ac:dyDescent="0.3">
      <c r="A13" s="192"/>
      <c r="B13" s="17" t="s">
        <v>9</v>
      </c>
      <c r="C13" s="19">
        <f t="shared" si="0"/>
        <v>17991.62</v>
      </c>
      <c r="D13" s="43">
        <v>1186</v>
      </c>
      <c r="E13" s="6">
        <v>15.17</v>
      </c>
      <c r="F13" s="11">
        <f t="shared" si="1"/>
        <v>0</v>
      </c>
      <c r="G13" s="8"/>
      <c r="H13" s="6"/>
      <c r="I13" s="11">
        <f t="shared" si="2"/>
        <v>0</v>
      </c>
      <c r="J13" s="8"/>
      <c r="K13" s="6"/>
      <c r="L13" s="11">
        <f t="shared" si="3"/>
        <v>0</v>
      </c>
      <c r="M13" s="8"/>
      <c r="N13" s="6"/>
      <c r="O13" s="11">
        <f t="shared" si="4"/>
        <v>0</v>
      </c>
      <c r="P13" s="8"/>
      <c r="Q13" s="7"/>
      <c r="R13" s="9">
        <f t="shared" si="5"/>
        <v>6819.5</v>
      </c>
      <c r="S13" s="43">
        <v>1186</v>
      </c>
      <c r="T13" s="6">
        <v>5.75</v>
      </c>
      <c r="U13" s="10">
        <f t="shared" si="6"/>
        <v>0</v>
      </c>
      <c r="V13" s="8"/>
      <c r="W13" s="6"/>
      <c r="X13" s="10">
        <f t="shared" si="7"/>
        <v>0</v>
      </c>
      <c r="Y13" s="8"/>
      <c r="Z13" s="6"/>
      <c r="AA13" s="10">
        <f t="shared" si="8"/>
        <v>0</v>
      </c>
      <c r="AB13" s="8"/>
      <c r="AC13" s="6"/>
      <c r="AD13" s="11">
        <f t="shared" si="9"/>
        <v>0</v>
      </c>
      <c r="AE13" s="8"/>
      <c r="AF13" s="7"/>
      <c r="AG13" s="27">
        <v>1408.4299999999996</v>
      </c>
      <c r="AH13" s="23">
        <v>54439</v>
      </c>
      <c r="AI13" s="66">
        <f t="shared" si="13"/>
        <v>2.587170961994158E-2</v>
      </c>
      <c r="AJ13" s="27">
        <v>1286.98</v>
      </c>
      <c r="AK13" s="23">
        <v>257393</v>
      </c>
      <c r="AL13" s="173">
        <f t="shared" si="14"/>
        <v>5.0000582766431103E-3</v>
      </c>
      <c r="AM13" s="9">
        <f t="shared" si="10"/>
        <v>0</v>
      </c>
      <c r="AN13" s="23">
        <v>0</v>
      </c>
      <c r="AO13" s="66">
        <v>0</v>
      </c>
      <c r="AP13" s="9">
        <f t="shared" si="11"/>
        <v>0</v>
      </c>
      <c r="AQ13" s="23">
        <v>0</v>
      </c>
      <c r="AR13" s="66">
        <v>0</v>
      </c>
      <c r="AS13" s="27">
        <v>315.69979999999993</v>
      </c>
      <c r="AT13" s="23">
        <v>19</v>
      </c>
      <c r="AU13" s="7">
        <f t="shared" si="12"/>
        <v>16.615778947368415</v>
      </c>
    </row>
    <row r="14" spans="1:47" x14ac:dyDescent="0.3">
      <c r="A14" s="192"/>
      <c r="B14" s="17" t="s">
        <v>10</v>
      </c>
      <c r="C14" s="19">
        <f t="shared" si="0"/>
        <v>17855.09</v>
      </c>
      <c r="D14" s="43">
        <v>1177</v>
      </c>
      <c r="E14" s="6">
        <v>15.17</v>
      </c>
      <c r="F14" s="11">
        <f t="shared" si="1"/>
        <v>0</v>
      </c>
      <c r="G14" s="8"/>
      <c r="H14" s="6"/>
      <c r="I14" s="11">
        <f t="shared" si="2"/>
        <v>0</v>
      </c>
      <c r="J14" s="8"/>
      <c r="K14" s="6"/>
      <c r="L14" s="11">
        <f t="shared" si="3"/>
        <v>0</v>
      </c>
      <c r="M14" s="8"/>
      <c r="N14" s="6"/>
      <c r="O14" s="11">
        <f t="shared" si="4"/>
        <v>0</v>
      </c>
      <c r="P14" s="8"/>
      <c r="Q14" s="7"/>
      <c r="R14" s="9">
        <f t="shared" si="5"/>
        <v>6767.75</v>
      </c>
      <c r="S14" s="43">
        <v>1177</v>
      </c>
      <c r="T14" s="6">
        <v>5.75</v>
      </c>
      <c r="U14" s="10">
        <f t="shared" si="6"/>
        <v>0</v>
      </c>
      <c r="V14" s="8"/>
      <c r="W14" s="6"/>
      <c r="X14" s="10">
        <f t="shared" si="7"/>
        <v>0</v>
      </c>
      <c r="Y14" s="8"/>
      <c r="Z14" s="6"/>
      <c r="AA14" s="10">
        <f t="shared" si="8"/>
        <v>0</v>
      </c>
      <c r="AB14" s="8"/>
      <c r="AC14" s="6"/>
      <c r="AD14" s="11">
        <f t="shared" si="9"/>
        <v>0</v>
      </c>
      <c r="AE14" s="8"/>
      <c r="AF14" s="7"/>
      <c r="AG14" s="27">
        <v>1558.4799999999998</v>
      </c>
      <c r="AH14" s="23">
        <v>60239</v>
      </c>
      <c r="AI14" s="66">
        <f t="shared" si="13"/>
        <v>2.5871611414532109E-2</v>
      </c>
      <c r="AJ14" s="27">
        <v>1437.17</v>
      </c>
      <c r="AK14" s="23">
        <v>287432</v>
      </c>
      <c r="AL14" s="173">
        <f t="shared" si="14"/>
        <v>5.0000347908374853E-3</v>
      </c>
      <c r="AM14" s="9">
        <f t="shared" si="10"/>
        <v>0</v>
      </c>
      <c r="AN14" s="23">
        <v>0</v>
      </c>
      <c r="AO14" s="66">
        <v>0</v>
      </c>
      <c r="AP14" s="9">
        <f t="shared" si="11"/>
        <v>0</v>
      </c>
      <c r="AQ14" s="23">
        <v>0</v>
      </c>
      <c r="AR14" s="66">
        <v>0</v>
      </c>
      <c r="AS14" s="27">
        <v>315.69979999999993</v>
      </c>
      <c r="AT14" s="23">
        <v>19</v>
      </c>
      <c r="AU14" s="7">
        <f t="shared" si="12"/>
        <v>16.615778947368415</v>
      </c>
    </row>
    <row r="15" spans="1:47" x14ac:dyDescent="0.3">
      <c r="A15" s="192"/>
      <c r="B15" s="17" t="s">
        <v>11</v>
      </c>
      <c r="C15" s="19">
        <f t="shared" si="0"/>
        <v>18052.3</v>
      </c>
      <c r="D15" s="43">
        <v>1190</v>
      </c>
      <c r="E15" s="6">
        <v>15.17</v>
      </c>
      <c r="F15" s="11">
        <f t="shared" si="1"/>
        <v>0</v>
      </c>
      <c r="G15" s="8"/>
      <c r="H15" s="6"/>
      <c r="I15" s="11">
        <f t="shared" si="2"/>
        <v>0</v>
      </c>
      <c r="J15" s="8"/>
      <c r="K15" s="6"/>
      <c r="L15" s="11">
        <f t="shared" si="3"/>
        <v>0</v>
      </c>
      <c r="M15" s="8"/>
      <c r="N15" s="6"/>
      <c r="O15" s="11">
        <f t="shared" si="4"/>
        <v>0</v>
      </c>
      <c r="P15" s="8"/>
      <c r="Q15" s="7"/>
      <c r="R15" s="9">
        <f t="shared" si="5"/>
        <v>6842.5</v>
      </c>
      <c r="S15" s="43">
        <v>1190</v>
      </c>
      <c r="T15" s="6">
        <v>5.75</v>
      </c>
      <c r="U15" s="10">
        <f t="shared" si="6"/>
        <v>0</v>
      </c>
      <c r="V15" s="8"/>
      <c r="W15" s="6"/>
      <c r="X15" s="10">
        <f t="shared" si="7"/>
        <v>0</v>
      </c>
      <c r="Y15" s="8"/>
      <c r="Z15" s="6"/>
      <c r="AA15" s="10">
        <f t="shared" si="8"/>
        <v>0</v>
      </c>
      <c r="AB15" s="8"/>
      <c r="AC15" s="6"/>
      <c r="AD15" s="11">
        <f t="shared" si="9"/>
        <v>0</v>
      </c>
      <c r="AE15" s="8"/>
      <c r="AF15" s="7"/>
      <c r="AG15" s="27">
        <v>1435.62</v>
      </c>
      <c r="AH15" s="23">
        <v>55490</v>
      </c>
      <c r="AI15" s="66">
        <f t="shared" si="13"/>
        <v>2.5871688592539195E-2</v>
      </c>
      <c r="AJ15" s="27">
        <v>1438.4799999999998</v>
      </c>
      <c r="AK15" s="23">
        <v>287694</v>
      </c>
      <c r="AL15" s="173">
        <f t="shared" si="14"/>
        <v>5.0000347591538227E-3</v>
      </c>
      <c r="AM15" s="9">
        <f t="shared" si="10"/>
        <v>0</v>
      </c>
      <c r="AN15" s="23">
        <v>0</v>
      </c>
      <c r="AO15" s="66">
        <v>0</v>
      </c>
      <c r="AP15" s="9">
        <f t="shared" si="11"/>
        <v>0</v>
      </c>
      <c r="AQ15" s="23">
        <v>0</v>
      </c>
      <c r="AR15" s="66">
        <v>0</v>
      </c>
      <c r="AS15" s="27">
        <v>315.69979999999993</v>
      </c>
      <c r="AT15" s="23">
        <v>19</v>
      </c>
      <c r="AU15" s="7">
        <f t="shared" si="12"/>
        <v>16.615778947368415</v>
      </c>
    </row>
    <row r="16" spans="1:47" x14ac:dyDescent="0.3">
      <c r="A16" s="192"/>
      <c r="B16" s="17" t="s">
        <v>12</v>
      </c>
      <c r="C16" s="19">
        <f t="shared" si="0"/>
        <v>17976.45</v>
      </c>
      <c r="D16" s="43">
        <v>1185</v>
      </c>
      <c r="E16" s="6">
        <v>15.17</v>
      </c>
      <c r="F16" s="11">
        <f t="shared" si="1"/>
        <v>0</v>
      </c>
      <c r="G16" s="8"/>
      <c r="H16" s="6"/>
      <c r="I16" s="11">
        <f t="shared" si="2"/>
        <v>0</v>
      </c>
      <c r="J16" s="8"/>
      <c r="K16" s="6"/>
      <c r="L16" s="11">
        <f t="shared" si="3"/>
        <v>0</v>
      </c>
      <c r="M16" s="8"/>
      <c r="N16" s="6"/>
      <c r="O16" s="11">
        <f t="shared" si="4"/>
        <v>0</v>
      </c>
      <c r="P16" s="8"/>
      <c r="Q16" s="7"/>
      <c r="R16" s="9">
        <f t="shared" si="5"/>
        <v>6813.75</v>
      </c>
      <c r="S16" s="43">
        <v>1185</v>
      </c>
      <c r="T16" s="6">
        <v>5.75</v>
      </c>
      <c r="U16" s="10">
        <f t="shared" si="6"/>
        <v>0</v>
      </c>
      <c r="V16" s="8"/>
      <c r="W16" s="6"/>
      <c r="X16" s="10">
        <f t="shared" si="7"/>
        <v>0</v>
      </c>
      <c r="Y16" s="8"/>
      <c r="Z16" s="6"/>
      <c r="AA16" s="10">
        <f t="shared" si="8"/>
        <v>0</v>
      </c>
      <c r="AB16" s="8"/>
      <c r="AC16" s="6"/>
      <c r="AD16" s="11">
        <f t="shared" si="9"/>
        <v>0</v>
      </c>
      <c r="AE16" s="8"/>
      <c r="AF16" s="7"/>
      <c r="AG16" s="27">
        <v>1454.14</v>
      </c>
      <c r="AH16" s="23">
        <v>56206</v>
      </c>
      <c r="AI16" s="66">
        <f t="shared" si="13"/>
        <v>2.5871615130057292E-2</v>
      </c>
      <c r="AJ16" s="27">
        <v>1351.8800000000003</v>
      </c>
      <c r="AK16" s="23">
        <v>270373</v>
      </c>
      <c r="AL16" s="173">
        <f t="shared" si="14"/>
        <v>5.0000554789124668E-3</v>
      </c>
      <c r="AM16" s="9">
        <f t="shared" si="10"/>
        <v>0</v>
      </c>
      <c r="AN16" s="23">
        <v>0</v>
      </c>
      <c r="AO16" s="66">
        <v>0</v>
      </c>
      <c r="AP16" s="9">
        <f t="shared" si="11"/>
        <v>0</v>
      </c>
      <c r="AQ16" s="23">
        <v>0</v>
      </c>
      <c r="AR16" s="66">
        <v>0</v>
      </c>
      <c r="AS16" s="27">
        <v>314.11</v>
      </c>
      <c r="AT16" s="23">
        <v>19</v>
      </c>
      <c r="AU16" s="7">
        <f t="shared" si="12"/>
        <v>16.532105263157895</v>
      </c>
    </row>
    <row r="17" spans="1:47" x14ac:dyDescent="0.3">
      <c r="A17" s="192"/>
      <c r="B17" s="17" t="s">
        <v>13</v>
      </c>
      <c r="C17" s="19">
        <f t="shared" ref="C17:C29" si="15">D17*E17</f>
        <v>17915.77</v>
      </c>
      <c r="D17" s="43">
        <v>1181</v>
      </c>
      <c r="E17" s="6">
        <v>15.17</v>
      </c>
      <c r="F17" s="11">
        <f t="shared" si="1"/>
        <v>0</v>
      </c>
      <c r="G17" s="8"/>
      <c r="H17" s="6"/>
      <c r="I17" s="11">
        <f t="shared" si="2"/>
        <v>0</v>
      </c>
      <c r="J17" s="8"/>
      <c r="K17" s="6"/>
      <c r="L17" s="11">
        <f t="shared" si="3"/>
        <v>0</v>
      </c>
      <c r="M17" s="8"/>
      <c r="N17" s="6"/>
      <c r="O17" s="11">
        <f t="shared" si="4"/>
        <v>0</v>
      </c>
      <c r="P17" s="8"/>
      <c r="Q17" s="7"/>
      <c r="R17" s="9">
        <f t="shared" ref="R17:R22" si="16">S17*T17</f>
        <v>6790.75</v>
      </c>
      <c r="S17" s="43">
        <v>1181</v>
      </c>
      <c r="T17" s="6">
        <v>5.75</v>
      </c>
      <c r="U17" s="10">
        <f t="shared" si="6"/>
        <v>0</v>
      </c>
      <c r="V17" s="8"/>
      <c r="W17" s="6"/>
      <c r="X17" s="10">
        <f t="shared" si="7"/>
        <v>0</v>
      </c>
      <c r="Y17" s="8"/>
      <c r="Z17" s="6"/>
      <c r="AA17" s="10">
        <f t="shared" si="8"/>
        <v>0</v>
      </c>
      <c r="AB17" s="8"/>
      <c r="AC17" s="6"/>
      <c r="AD17" s="11">
        <f t="shared" si="9"/>
        <v>0</v>
      </c>
      <c r="AE17" s="8"/>
      <c r="AF17" s="7"/>
      <c r="AG17" s="27">
        <v>1460.45</v>
      </c>
      <c r="AH17" s="23">
        <v>56450</v>
      </c>
      <c r="AI17" s="66">
        <f>AG17/AH17</f>
        <v>2.5871567759078833E-2</v>
      </c>
      <c r="AJ17" s="27">
        <v>1105.76</v>
      </c>
      <c r="AK17" s="23">
        <v>268052</v>
      </c>
      <c r="AL17" s="173">
        <f>AJ17/AK17</f>
        <v>4.125169743184158E-3</v>
      </c>
      <c r="AM17" s="11">
        <f t="shared" si="10"/>
        <v>0</v>
      </c>
      <c r="AN17" s="23">
        <v>0</v>
      </c>
      <c r="AO17" s="66">
        <v>0</v>
      </c>
      <c r="AP17" s="9">
        <f t="shared" si="11"/>
        <v>0</v>
      </c>
      <c r="AQ17" s="23">
        <v>0</v>
      </c>
      <c r="AR17" s="66">
        <v>0</v>
      </c>
      <c r="AS17" s="93">
        <v>321.55</v>
      </c>
      <c r="AT17" s="23">
        <v>19</v>
      </c>
      <c r="AU17" s="7">
        <f t="shared" ref="AU17:AU22" si="17">AS17/AT17</f>
        <v>16.923684210526318</v>
      </c>
    </row>
    <row r="18" spans="1:47" x14ac:dyDescent="0.3">
      <c r="A18" s="192"/>
      <c r="B18" s="17" t="s">
        <v>14</v>
      </c>
      <c r="C18" s="19">
        <f t="shared" si="15"/>
        <v>17733.73</v>
      </c>
      <c r="D18" s="43">
        <v>1169</v>
      </c>
      <c r="E18" s="6">
        <v>15.17</v>
      </c>
      <c r="F18" s="11">
        <f t="shared" si="1"/>
        <v>0</v>
      </c>
      <c r="G18" s="8"/>
      <c r="H18" s="6"/>
      <c r="I18" s="11">
        <f t="shared" si="2"/>
        <v>0</v>
      </c>
      <c r="J18" s="8"/>
      <c r="K18" s="6"/>
      <c r="L18" s="11">
        <f t="shared" si="3"/>
        <v>0</v>
      </c>
      <c r="M18" s="8"/>
      <c r="N18" s="6"/>
      <c r="O18" s="11">
        <f t="shared" si="4"/>
        <v>0</v>
      </c>
      <c r="P18" s="8"/>
      <c r="Q18" s="7"/>
      <c r="R18" s="9">
        <f t="shared" si="16"/>
        <v>6721.75</v>
      </c>
      <c r="S18" s="43">
        <v>1169</v>
      </c>
      <c r="T18" s="6">
        <v>5.75</v>
      </c>
      <c r="U18" s="10">
        <f t="shared" si="6"/>
        <v>0</v>
      </c>
      <c r="V18" s="8"/>
      <c r="W18" s="6"/>
      <c r="X18" s="10">
        <f t="shared" si="7"/>
        <v>0</v>
      </c>
      <c r="Y18" s="8"/>
      <c r="Z18" s="6"/>
      <c r="AA18" s="10">
        <f t="shared" si="8"/>
        <v>0</v>
      </c>
      <c r="AB18" s="8"/>
      <c r="AC18" s="6"/>
      <c r="AD18" s="11">
        <f t="shared" si="9"/>
        <v>0</v>
      </c>
      <c r="AE18" s="8"/>
      <c r="AF18" s="7"/>
      <c r="AG18" s="27">
        <v>1456.23</v>
      </c>
      <c r="AH18" s="23">
        <v>56286</v>
      </c>
      <c r="AI18" s="66">
        <f>AG18/AH18</f>
        <v>2.587197526916107E-2</v>
      </c>
      <c r="AJ18" s="27">
        <v>965.91</v>
      </c>
      <c r="AK18" s="23">
        <v>270791</v>
      </c>
      <c r="AL18" s="173">
        <f>AJ18/AK18</f>
        <v>3.5669944717512769E-3</v>
      </c>
      <c r="AM18" s="11">
        <f t="shared" si="10"/>
        <v>0</v>
      </c>
      <c r="AN18" s="23">
        <v>0</v>
      </c>
      <c r="AO18" s="66">
        <v>0</v>
      </c>
      <c r="AP18" s="9">
        <f t="shared" si="11"/>
        <v>0</v>
      </c>
      <c r="AQ18" s="23">
        <v>0</v>
      </c>
      <c r="AR18" s="66">
        <v>0</v>
      </c>
      <c r="AS18" s="93">
        <v>317.62</v>
      </c>
      <c r="AT18" s="23">
        <v>19</v>
      </c>
      <c r="AU18" s="7">
        <f t="shared" si="17"/>
        <v>16.716842105263158</v>
      </c>
    </row>
    <row r="19" spans="1:47" x14ac:dyDescent="0.3">
      <c r="A19" s="192"/>
      <c r="B19" s="17" t="s">
        <v>15</v>
      </c>
      <c r="C19" s="19">
        <f t="shared" si="15"/>
        <v>17597.2</v>
      </c>
      <c r="D19" s="48">
        <v>1160</v>
      </c>
      <c r="E19" s="6">
        <v>15.17</v>
      </c>
      <c r="F19" s="11">
        <f t="shared" si="1"/>
        <v>0</v>
      </c>
      <c r="G19" s="8"/>
      <c r="H19" s="6"/>
      <c r="I19" s="11">
        <f t="shared" si="2"/>
        <v>0</v>
      </c>
      <c r="J19" s="8"/>
      <c r="K19" s="6"/>
      <c r="L19" s="11">
        <f t="shared" si="3"/>
        <v>0</v>
      </c>
      <c r="M19" s="8"/>
      <c r="N19" s="6"/>
      <c r="O19" s="11">
        <f t="shared" si="4"/>
        <v>0</v>
      </c>
      <c r="P19" s="8"/>
      <c r="Q19" s="7"/>
      <c r="R19" s="9">
        <f t="shared" si="16"/>
        <v>6670</v>
      </c>
      <c r="S19" s="48">
        <v>1160</v>
      </c>
      <c r="T19" s="6">
        <v>5.75</v>
      </c>
      <c r="U19" s="10">
        <f t="shared" si="6"/>
        <v>0</v>
      </c>
      <c r="V19" s="8"/>
      <c r="W19" s="6"/>
      <c r="X19" s="10">
        <f t="shared" si="7"/>
        <v>0</v>
      </c>
      <c r="Y19" s="8"/>
      <c r="Z19" s="6"/>
      <c r="AA19" s="10">
        <f t="shared" si="8"/>
        <v>0</v>
      </c>
      <c r="AB19" s="8"/>
      <c r="AC19" s="6"/>
      <c r="AD19" s="11">
        <f t="shared" si="9"/>
        <v>0</v>
      </c>
      <c r="AE19" s="8"/>
      <c r="AF19" s="7"/>
      <c r="AG19" s="27">
        <v>1360.3600000000001</v>
      </c>
      <c r="AH19" s="170">
        <v>52581</v>
      </c>
      <c r="AI19" s="66">
        <f t="shared" ref="AI19:AI29" si="18">AG19/AH19</f>
        <v>2.5871702706300757E-2</v>
      </c>
      <c r="AJ19" s="27">
        <v>946.81000000000017</v>
      </c>
      <c r="AK19" s="170">
        <v>265435</v>
      </c>
      <c r="AL19" s="173">
        <f t="shared" ref="AL19:AL29" si="19">AJ19/AK19</f>
        <v>3.5670126396292884E-3</v>
      </c>
      <c r="AM19" s="11">
        <f t="shared" si="10"/>
        <v>0</v>
      </c>
      <c r="AN19" s="23">
        <v>0</v>
      </c>
      <c r="AO19" s="66">
        <v>0</v>
      </c>
      <c r="AP19" s="9">
        <f t="shared" si="11"/>
        <v>0</v>
      </c>
      <c r="AQ19" s="23">
        <v>0</v>
      </c>
      <c r="AR19" s="66">
        <v>0</v>
      </c>
      <c r="AS19" s="93">
        <v>317.62</v>
      </c>
      <c r="AT19" s="23">
        <v>19</v>
      </c>
      <c r="AU19" s="7">
        <f t="shared" si="17"/>
        <v>16.716842105263158</v>
      </c>
    </row>
    <row r="20" spans="1:47" x14ac:dyDescent="0.3">
      <c r="A20" s="192"/>
      <c r="B20" s="17" t="s">
        <v>16</v>
      </c>
      <c r="C20" s="19">
        <f t="shared" si="15"/>
        <v>17506.18</v>
      </c>
      <c r="D20" s="48">
        <v>1154</v>
      </c>
      <c r="E20" s="6">
        <v>15.17</v>
      </c>
      <c r="F20" s="11">
        <f t="shared" si="1"/>
        <v>0</v>
      </c>
      <c r="G20" s="8"/>
      <c r="H20" s="6"/>
      <c r="I20" s="11">
        <f t="shared" si="2"/>
        <v>0</v>
      </c>
      <c r="J20" s="8"/>
      <c r="K20" s="6"/>
      <c r="L20" s="11">
        <f t="shared" si="3"/>
        <v>0</v>
      </c>
      <c r="M20" s="8"/>
      <c r="N20" s="6"/>
      <c r="O20" s="11">
        <f t="shared" si="4"/>
        <v>0</v>
      </c>
      <c r="P20" s="8"/>
      <c r="Q20" s="7"/>
      <c r="R20" s="9">
        <f t="shared" si="16"/>
        <v>6635.5</v>
      </c>
      <c r="S20" s="48">
        <v>1154</v>
      </c>
      <c r="T20" s="6">
        <v>5.75</v>
      </c>
      <c r="U20" s="10">
        <f t="shared" si="6"/>
        <v>0</v>
      </c>
      <c r="V20" s="8"/>
      <c r="W20" s="6"/>
      <c r="X20" s="10">
        <f t="shared" si="7"/>
        <v>0</v>
      </c>
      <c r="Y20" s="8"/>
      <c r="Z20" s="6"/>
      <c r="AA20" s="10">
        <f t="shared" si="8"/>
        <v>0</v>
      </c>
      <c r="AB20" s="8"/>
      <c r="AC20" s="6"/>
      <c r="AD20" s="11">
        <f t="shared" si="9"/>
        <v>0</v>
      </c>
      <c r="AE20" s="8"/>
      <c r="AF20" s="7"/>
      <c r="AG20" s="27">
        <v>1281.44</v>
      </c>
      <c r="AH20" s="170">
        <v>49530</v>
      </c>
      <c r="AI20" s="66">
        <f t="shared" si="18"/>
        <v>2.5871996769634566E-2</v>
      </c>
      <c r="AJ20" s="27">
        <v>942.74</v>
      </c>
      <c r="AK20" s="170">
        <v>264293</v>
      </c>
      <c r="AL20" s="173">
        <f t="shared" si="19"/>
        <v>3.567025990094327E-3</v>
      </c>
      <c r="AM20" s="11">
        <f t="shared" si="10"/>
        <v>0</v>
      </c>
      <c r="AN20" s="23">
        <v>0</v>
      </c>
      <c r="AO20" s="66">
        <v>0</v>
      </c>
      <c r="AP20" s="9">
        <f t="shared" si="11"/>
        <v>0</v>
      </c>
      <c r="AQ20" s="23">
        <v>0</v>
      </c>
      <c r="AR20" s="66">
        <v>0</v>
      </c>
      <c r="AS20" s="93">
        <v>317.62</v>
      </c>
      <c r="AT20" s="23">
        <v>19</v>
      </c>
      <c r="AU20" s="7">
        <f t="shared" si="17"/>
        <v>16.716842105263158</v>
      </c>
    </row>
    <row r="21" spans="1:47" x14ac:dyDescent="0.3">
      <c r="A21" s="192"/>
      <c r="B21" s="17" t="s">
        <v>17</v>
      </c>
      <c r="C21" s="19">
        <f t="shared" si="15"/>
        <v>17233.12</v>
      </c>
      <c r="D21" s="48">
        <v>1136</v>
      </c>
      <c r="E21" s="6">
        <v>15.17</v>
      </c>
      <c r="F21" s="11">
        <f t="shared" si="1"/>
        <v>0</v>
      </c>
      <c r="G21" s="8"/>
      <c r="H21" s="6"/>
      <c r="I21" s="11">
        <f t="shared" si="2"/>
        <v>0</v>
      </c>
      <c r="J21" s="8"/>
      <c r="K21" s="6"/>
      <c r="L21" s="11">
        <f t="shared" si="3"/>
        <v>0</v>
      </c>
      <c r="M21" s="8"/>
      <c r="N21" s="6"/>
      <c r="O21" s="11">
        <f t="shared" si="4"/>
        <v>0</v>
      </c>
      <c r="P21" s="8"/>
      <c r="Q21" s="7"/>
      <c r="R21" s="9">
        <f t="shared" si="16"/>
        <v>6532</v>
      </c>
      <c r="S21" s="48">
        <v>1136</v>
      </c>
      <c r="T21" s="6">
        <v>5.75</v>
      </c>
      <c r="U21" s="10">
        <f t="shared" si="6"/>
        <v>0</v>
      </c>
      <c r="V21" s="8"/>
      <c r="W21" s="6"/>
      <c r="X21" s="10">
        <f t="shared" si="7"/>
        <v>0</v>
      </c>
      <c r="Y21" s="8"/>
      <c r="Z21" s="6"/>
      <c r="AA21" s="10">
        <f t="shared" si="8"/>
        <v>0</v>
      </c>
      <c r="AB21" s="8"/>
      <c r="AC21" s="6"/>
      <c r="AD21" s="11">
        <f t="shared" si="9"/>
        <v>0</v>
      </c>
      <c r="AE21" s="8"/>
      <c r="AF21" s="7"/>
      <c r="AG21" s="27">
        <v>1301.8800000000003</v>
      </c>
      <c r="AH21" s="170">
        <v>50320</v>
      </c>
      <c r="AI21" s="66">
        <f t="shared" si="18"/>
        <v>2.5872019077901438E-2</v>
      </c>
      <c r="AJ21" s="27">
        <v>927.87</v>
      </c>
      <c r="AK21" s="170">
        <v>260128</v>
      </c>
      <c r="AL21" s="173">
        <f t="shared" si="19"/>
        <v>3.5669747201377785E-3</v>
      </c>
      <c r="AM21" s="11">
        <f t="shared" si="10"/>
        <v>0</v>
      </c>
      <c r="AN21" s="23">
        <v>0</v>
      </c>
      <c r="AO21" s="66">
        <v>0</v>
      </c>
      <c r="AP21" s="9">
        <f t="shared" si="11"/>
        <v>0</v>
      </c>
      <c r="AQ21" s="23">
        <v>0</v>
      </c>
      <c r="AR21" s="66">
        <v>0</v>
      </c>
      <c r="AS21" s="93">
        <v>305.89999999999998</v>
      </c>
      <c r="AT21" s="23">
        <v>18</v>
      </c>
      <c r="AU21" s="7">
        <f t="shared" si="17"/>
        <v>16.994444444444444</v>
      </c>
    </row>
    <row r="22" spans="1:47" x14ac:dyDescent="0.3">
      <c r="A22" s="192"/>
      <c r="B22" s="17" t="s">
        <v>18</v>
      </c>
      <c r="C22" s="19">
        <f t="shared" si="15"/>
        <v>16975.23</v>
      </c>
      <c r="D22" s="48">
        <v>1119</v>
      </c>
      <c r="E22" s="6">
        <v>15.17</v>
      </c>
      <c r="F22" s="11">
        <f t="shared" si="1"/>
        <v>0</v>
      </c>
      <c r="G22" s="8"/>
      <c r="H22" s="6"/>
      <c r="I22" s="11">
        <f t="shared" si="2"/>
        <v>0</v>
      </c>
      <c r="J22" s="8"/>
      <c r="K22" s="6"/>
      <c r="L22" s="11">
        <f t="shared" si="3"/>
        <v>0</v>
      </c>
      <c r="M22" s="8"/>
      <c r="N22" s="6"/>
      <c r="O22" s="11">
        <f t="shared" si="4"/>
        <v>0</v>
      </c>
      <c r="P22" s="8"/>
      <c r="Q22" s="7"/>
      <c r="R22" s="9">
        <f t="shared" si="16"/>
        <v>6434.25</v>
      </c>
      <c r="S22" s="48">
        <v>1119</v>
      </c>
      <c r="T22" s="6">
        <v>5.75</v>
      </c>
      <c r="U22" s="10">
        <f t="shared" si="6"/>
        <v>0</v>
      </c>
      <c r="V22" s="8"/>
      <c r="W22" s="6"/>
      <c r="X22" s="10">
        <f t="shared" si="7"/>
        <v>0</v>
      </c>
      <c r="Y22" s="8"/>
      <c r="Z22" s="6"/>
      <c r="AA22" s="10">
        <f t="shared" si="8"/>
        <v>0</v>
      </c>
      <c r="AB22" s="8"/>
      <c r="AC22" s="6"/>
      <c r="AD22" s="11">
        <f t="shared" si="9"/>
        <v>0</v>
      </c>
      <c r="AE22" s="8"/>
      <c r="AF22" s="7"/>
      <c r="AG22" s="27">
        <v>1261.3900000000001</v>
      </c>
      <c r="AH22" s="165">
        <v>48755</v>
      </c>
      <c r="AI22" s="66">
        <f t="shared" si="18"/>
        <v>2.5872013126858787E-2</v>
      </c>
      <c r="AJ22" s="27">
        <v>877.66000000000008</v>
      </c>
      <c r="AK22" s="165">
        <v>246050</v>
      </c>
      <c r="AL22" s="173">
        <f t="shared" si="19"/>
        <v>3.5669985775248938E-3</v>
      </c>
      <c r="AM22" s="113">
        <f t="shared" si="10"/>
        <v>0</v>
      </c>
      <c r="AN22" s="23">
        <v>0</v>
      </c>
      <c r="AO22" s="66">
        <v>0</v>
      </c>
      <c r="AP22" s="9">
        <f t="shared" si="11"/>
        <v>0</v>
      </c>
      <c r="AQ22" s="23">
        <v>0</v>
      </c>
      <c r="AR22" s="66">
        <v>0</v>
      </c>
      <c r="AS22" s="93">
        <v>305.89999999999998</v>
      </c>
      <c r="AT22" s="23">
        <v>18</v>
      </c>
      <c r="AU22" s="7">
        <f t="shared" si="17"/>
        <v>16.994444444444444</v>
      </c>
    </row>
    <row r="23" spans="1:47" s="26" customFormat="1" x14ac:dyDescent="0.3">
      <c r="A23" s="193"/>
      <c r="B23" s="114" t="s">
        <v>64</v>
      </c>
      <c r="C23" s="115">
        <f>SUM(C11:C22)</f>
        <v>212577.21000000002</v>
      </c>
      <c r="D23" s="279" t="s">
        <v>32</v>
      </c>
      <c r="E23" s="280"/>
      <c r="F23" s="116">
        <f>SUM(F11:F22)</f>
        <v>0</v>
      </c>
      <c r="G23" s="280" t="s">
        <v>32</v>
      </c>
      <c r="H23" s="284"/>
      <c r="I23" s="116">
        <f>SUM(I11:I22)</f>
        <v>0</v>
      </c>
      <c r="J23" s="280" t="s">
        <v>32</v>
      </c>
      <c r="K23" s="284"/>
      <c r="L23" s="116">
        <f>SUM(L11:L22)</f>
        <v>0</v>
      </c>
      <c r="M23" s="280" t="s">
        <v>32</v>
      </c>
      <c r="N23" s="284"/>
      <c r="O23" s="116">
        <f>SUM(O11:O22)</f>
        <v>0</v>
      </c>
      <c r="P23" s="280"/>
      <c r="Q23" s="283"/>
      <c r="R23" s="117">
        <f>SUM(R11:R22)</f>
        <v>80574.75</v>
      </c>
      <c r="S23" s="279" t="s">
        <v>32</v>
      </c>
      <c r="T23" s="279"/>
      <c r="U23" s="118">
        <f>SUM(U11:U22)</f>
        <v>0</v>
      </c>
      <c r="V23" s="279" t="s">
        <v>32</v>
      </c>
      <c r="W23" s="280"/>
      <c r="X23" s="118">
        <f>SUM(X11:X22)</f>
        <v>0</v>
      </c>
      <c r="Y23" s="279" t="s">
        <v>32</v>
      </c>
      <c r="Z23" s="280"/>
      <c r="AA23" s="118">
        <f>SUM(AA11:AA22)</f>
        <v>0</v>
      </c>
      <c r="AB23" s="279" t="s">
        <v>32</v>
      </c>
      <c r="AC23" s="280"/>
      <c r="AD23" s="118">
        <f>SUM(AD11:AD22)</f>
        <v>0</v>
      </c>
      <c r="AE23" s="279" t="s">
        <v>32</v>
      </c>
      <c r="AF23" s="282"/>
      <c r="AG23" s="115">
        <f>SUM(AG11:AG22)</f>
        <v>16924.162356030003</v>
      </c>
      <c r="AH23" s="279" t="s">
        <v>32</v>
      </c>
      <c r="AI23" s="280"/>
      <c r="AJ23" s="115">
        <f>SUM(AJ11:AJ22)</f>
        <v>13958.87</v>
      </c>
      <c r="AK23" s="279" t="s">
        <v>32</v>
      </c>
      <c r="AL23" s="280"/>
      <c r="AM23" s="119">
        <f>SUM(AM11:AM22)</f>
        <v>0</v>
      </c>
      <c r="AN23" s="279" t="s">
        <v>32</v>
      </c>
      <c r="AO23" s="280"/>
      <c r="AP23" s="120">
        <f>SUM(AP11:AP22)</f>
        <v>0</v>
      </c>
      <c r="AQ23" s="279" t="s">
        <v>32</v>
      </c>
      <c r="AR23" s="280"/>
      <c r="AS23" s="121">
        <f>SUM(AS11:AS22)</f>
        <v>3774.0235599999996</v>
      </c>
      <c r="AT23" s="279" t="s">
        <v>32</v>
      </c>
      <c r="AU23" s="280"/>
    </row>
    <row r="24" spans="1:47" ht="15" customHeight="1" x14ac:dyDescent="0.3">
      <c r="A24" s="191">
        <v>2018</v>
      </c>
      <c r="B24" s="111" t="s">
        <v>7</v>
      </c>
      <c r="C24" s="19">
        <f t="shared" si="15"/>
        <v>16687</v>
      </c>
      <c r="D24" s="43">
        <v>1100</v>
      </c>
      <c r="E24" s="6">
        <v>15.17</v>
      </c>
      <c r="F24" s="11">
        <f t="shared" si="1"/>
        <v>0</v>
      </c>
      <c r="G24" s="8"/>
      <c r="H24" s="6"/>
      <c r="I24" s="11">
        <f t="shared" si="2"/>
        <v>0</v>
      </c>
      <c r="J24" s="8"/>
      <c r="K24" s="6"/>
      <c r="L24" s="11">
        <f t="shared" si="3"/>
        <v>0</v>
      </c>
      <c r="M24" s="8"/>
      <c r="N24" s="6"/>
      <c r="O24" s="11">
        <f t="shared" si="4"/>
        <v>0</v>
      </c>
      <c r="P24" s="8"/>
      <c r="Q24" s="7"/>
      <c r="R24" s="9">
        <f t="shared" ref="R24:R29" si="20">S24*T24</f>
        <v>6325</v>
      </c>
      <c r="S24" s="43">
        <v>1100</v>
      </c>
      <c r="T24" s="6">
        <v>5.75</v>
      </c>
      <c r="U24" s="10">
        <f t="shared" ref="U24:U29" si="21">V24*W24</f>
        <v>0</v>
      </c>
      <c r="V24" s="8"/>
      <c r="W24" s="6"/>
      <c r="X24" s="10">
        <f t="shared" ref="X24:X29" si="22">Y24*Z24</f>
        <v>0</v>
      </c>
      <c r="Y24" s="8"/>
      <c r="Z24" s="6"/>
      <c r="AA24" s="10">
        <f t="shared" ref="AA24:AA29" si="23">AB24*AC24</f>
        <v>0</v>
      </c>
      <c r="AB24" s="8"/>
      <c r="AC24" s="6"/>
      <c r="AD24" s="11">
        <f t="shared" ref="AD24:AD29" si="24">AE24*AF24</f>
        <v>0</v>
      </c>
      <c r="AE24" s="8"/>
      <c r="AF24" s="7"/>
      <c r="AG24" s="27">
        <v>1178.6099999999999</v>
      </c>
      <c r="AH24" s="171">
        <v>45556</v>
      </c>
      <c r="AI24" s="66">
        <f t="shared" si="18"/>
        <v>2.5871674422688559E-2</v>
      </c>
      <c r="AJ24" s="27">
        <v>869.80000000000007</v>
      </c>
      <c r="AK24" s="171">
        <v>243846</v>
      </c>
      <c r="AL24" s="173">
        <f t="shared" si="19"/>
        <v>3.5670054050507289E-3</v>
      </c>
      <c r="AM24" s="9">
        <f t="shared" ref="AM24:AM29" si="25">AN24*AO24</f>
        <v>0</v>
      </c>
      <c r="AN24" s="23">
        <v>0</v>
      </c>
      <c r="AO24" s="66">
        <v>0</v>
      </c>
      <c r="AP24" s="9">
        <f t="shared" ref="AP24:AP29" si="26">AQ24*AR24</f>
        <v>0</v>
      </c>
      <c r="AQ24" s="23">
        <v>0</v>
      </c>
      <c r="AR24" s="66">
        <v>0</v>
      </c>
      <c r="AS24" s="93">
        <v>305.89999999999998</v>
      </c>
      <c r="AT24" s="23">
        <v>18</v>
      </c>
      <c r="AU24" s="7">
        <f t="shared" ref="AU24:AU29" si="27">AS24/AT24</f>
        <v>16.994444444444444</v>
      </c>
    </row>
    <row r="25" spans="1:47" x14ac:dyDescent="0.3">
      <c r="A25" s="192"/>
      <c r="B25" s="17" t="s">
        <v>8</v>
      </c>
      <c r="C25" s="19">
        <f t="shared" si="15"/>
        <v>16489.79</v>
      </c>
      <c r="D25" s="43">
        <v>1087</v>
      </c>
      <c r="E25" s="6">
        <v>15.17</v>
      </c>
      <c r="F25" s="11">
        <f t="shared" si="1"/>
        <v>0</v>
      </c>
      <c r="G25" s="8"/>
      <c r="H25" s="6"/>
      <c r="I25" s="11">
        <f t="shared" si="2"/>
        <v>0</v>
      </c>
      <c r="J25" s="8"/>
      <c r="K25" s="6"/>
      <c r="L25" s="11">
        <f t="shared" si="3"/>
        <v>0</v>
      </c>
      <c r="M25" s="8"/>
      <c r="N25" s="6"/>
      <c r="O25" s="11">
        <f t="shared" si="4"/>
        <v>0</v>
      </c>
      <c r="P25" s="8"/>
      <c r="Q25" s="7"/>
      <c r="R25" s="9">
        <f t="shared" si="20"/>
        <v>6250.25</v>
      </c>
      <c r="S25" s="43">
        <v>1087</v>
      </c>
      <c r="T25" s="6">
        <v>5.75</v>
      </c>
      <c r="U25" s="10">
        <f t="shared" si="21"/>
        <v>0</v>
      </c>
      <c r="V25" s="8"/>
      <c r="W25" s="6"/>
      <c r="X25" s="10">
        <f t="shared" si="22"/>
        <v>0</v>
      </c>
      <c r="Y25" s="8"/>
      <c r="Z25" s="6"/>
      <c r="AA25" s="10">
        <f t="shared" si="23"/>
        <v>0</v>
      </c>
      <c r="AB25" s="8"/>
      <c r="AC25" s="6"/>
      <c r="AD25" s="11">
        <f t="shared" si="24"/>
        <v>0</v>
      </c>
      <c r="AE25" s="8"/>
      <c r="AF25" s="7"/>
      <c r="AG25" s="27">
        <v>1179.8500000000004</v>
      </c>
      <c r="AH25" s="170">
        <v>45604</v>
      </c>
      <c r="AI25" s="66">
        <f t="shared" si="18"/>
        <v>2.5871634067187097E-2</v>
      </c>
      <c r="AJ25" s="93">
        <v>311.7</v>
      </c>
      <c r="AK25" s="169">
        <v>87383</v>
      </c>
      <c r="AL25" s="173">
        <f t="shared" si="19"/>
        <v>3.5670553769039741E-3</v>
      </c>
      <c r="AM25" s="9">
        <f t="shared" si="25"/>
        <v>0</v>
      </c>
      <c r="AN25" s="23">
        <v>0</v>
      </c>
      <c r="AO25" s="66">
        <v>0</v>
      </c>
      <c r="AP25" s="9">
        <f t="shared" si="26"/>
        <v>0</v>
      </c>
      <c r="AQ25" s="23">
        <v>0</v>
      </c>
      <c r="AR25" s="66">
        <v>0</v>
      </c>
      <c r="AS25" s="93">
        <v>339.85</v>
      </c>
      <c r="AT25" s="23">
        <v>20</v>
      </c>
      <c r="AU25" s="7">
        <f t="shared" si="27"/>
        <v>16.9925</v>
      </c>
    </row>
    <row r="26" spans="1:47" x14ac:dyDescent="0.3">
      <c r="A26" s="192"/>
      <c r="B26" s="17" t="s">
        <v>9</v>
      </c>
      <c r="C26" s="19">
        <f t="shared" si="15"/>
        <v>16398.77</v>
      </c>
      <c r="D26" s="43">
        <v>1081</v>
      </c>
      <c r="E26" s="6">
        <v>15.17</v>
      </c>
      <c r="F26" s="11">
        <f t="shared" si="1"/>
        <v>0</v>
      </c>
      <c r="G26" s="8"/>
      <c r="H26" s="6"/>
      <c r="I26" s="11">
        <f t="shared" si="2"/>
        <v>0</v>
      </c>
      <c r="J26" s="8"/>
      <c r="K26" s="6"/>
      <c r="L26" s="11">
        <f t="shared" si="3"/>
        <v>0</v>
      </c>
      <c r="M26" s="8"/>
      <c r="N26" s="6"/>
      <c r="O26" s="11">
        <f t="shared" si="4"/>
        <v>0</v>
      </c>
      <c r="P26" s="8"/>
      <c r="Q26" s="7"/>
      <c r="R26" s="9">
        <f t="shared" si="20"/>
        <v>6215.75</v>
      </c>
      <c r="S26" s="43">
        <v>1081</v>
      </c>
      <c r="T26" s="6">
        <v>5.75</v>
      </c>
      <c r="U26" s="10">
        <f t="shared" si="21"/>
        <v>0</v>
      </c>
      <c r="V26" s="8"/>
      <c r="W26" s="6"/>
      <c r="X26" s="10">
        <f t="shared" si="22"/>
        <v>0</v>
      </c>
      <c r="Y26" s="8"/>
      <c r="Z26" s="6"/>
      <c r="AA26" s="10">
        <f t="shared" si="23"/>
        <v>0</v>
      </c>
      <c r="AB26" s="8"/>
      <c r="AC26" s="6"/>
      <c r="AD26" s="11">
        <f t="shared" si="24"/>
        <v>0</v>
      </c>
      <c r="AE26" s="8"/>
      <c r="AF26" s="7"/>
      <c r="AG26" s="27">
        <v>1278.6400000000001</v>
      </c>
      <c r="AH26" s="170">
        <v>49422</v>
      </c>
      <c r="AI26" s="66">
        <f t="shared" si="18"/>
        <v>2.5871878920318888E-2</v>
      </c>
      <c r="AJ26" s="93">
        <v>158.69999999999999</v>
      </c>
      <c r="AK26" s="169">
        <v>44492</v>
      </c>
      <c r="AL26" s="173">
        <f t="shared" si="19"/>
        <v>3.5669333812820281E-3</v>
      </c>
      <c r="AM26" s="9">
        <f t="shared" si="25"/>
        <v>0</v>
      </c>
      <c r="AN26" s="23">
        <v>0</v>
      </c>
      <c r="AO26" s="66">
        <v>0</v>
      </c>
      <c r="AP26" s="9">
        <f t="shared" si="26"/>
        <v>0</v>
      </c>
      <c r="AQ26" s="23">
        <v>0</v>
      </c>
      <c r="AR26" s="66">
        <v>0</v>
      </c>
      <c r="AS26" s="93">
        <v>339.85</v>
      </c>
      <c r="AT26" s="23">
        <v>20</v>
      </c>
      <c r="AU26" s="7">
        <f t="shared" si="27"/>
        <v>16.9925</v>
      </c>
    </row>
    <row r="27" spans="1:47" x14ac:dyDescent="0.3">
      <c r="A27" s="192"/>
      <c r="B27" s="17" t="s">
        <v>10</v>
      </c>
      <c r="C27" s="19">
        <f t="shared" si="15"/>
        <v>16292.58</v>
      </c>
      <c r="D27" s="43">
        <v>1074</v>
      </c>
      <c r="E27" s="6">
        <v>15.17</v>
      </c>
      <c r="F27" s="11">
        <f t="shared" si="1"/>
        <v>0</v>
      </c>
      <c r="G27" s="8"/>
      <c r="H27" s="6"/>
      <c r="I27" s="11">
        <f t="shared" si="2"/>
        <v>0</v>
      </c>
      <c r="J27" s="8"/>
      <c r="K27" s="6"/>
      <c r="L27" s="11">
        <f t="shared" si="3"/>
        <v>0</v>
      </c>
      <c r="M27" s="8"/>
      <c r="N27" s="6"/>
      <c r="O27" s="11">
        <f t="shared" si="4"/>
        <v>0</v>
      </c>
      <c r="P27" s="8"/>
      <c r="Q27" s="7"/>
      <c r="R27" s="9">
        <f t="shared" si="20"/>
        <v>6175.5</v>
      </c>
      <c r="S27" s="43">
        <v>1074</v>
      </c>
      <c r="T27" s="6">
        <v>5.75</v>
      </c>
      <c r="U27" s="10">
        <f t="shared" si="21"/>
        <v>0</v>
      </c>
      <c r="V27" s="8"/>
      <c r="W27" s="6"/>
      <c r="X27" s="10">
        <f t="shared" si="22"/>
        <v>0</v>
      </c>
      <c r="Y27" s="8"/>
      <c r="Z27" s="6"/>
      <c r="AA27" s="10">
        <f t="shared" si="23"/>
        <v>0</v>
      </c>
      <c r="AB27" s="8"/>
      <c r="AC27" s="6"/>
      <c r="AD27" s="11">
        <f t="shared" si="24"/>
        <v>0</v>
      </c>
      <c r="AE27" s="8"/>
      <c r="AF27" s="7"/>
      <c r="AG27" s="27">
        <v>1408.28</v>
      </c>
      <c r="AH27" s="170">
        <v>54433</v>
      </c>
      <c r="AI27" s="66">
        <f t="shared" si="18"/>
        <v>2.5871805706097404E-2</v>
      </c>
      <c r="AJ27" s="93">
        <v>149.91999999999999</v>
      </c>
      <c r="AK27" s="169">
        <v>42026</v>
      </c>
      <c r="AL27" s="173">
        <f t="shared" si="19"/>
        <v>3.5673154713748629E-3</v>
      </c>
      <c r="AM27" s="9">
        <f t="shared" si="25"/>
        <v>0</v>
      </c>
      <c r="AN27" s="23">
        <v>0</v>
      </c>
      <c r="AO27" s="66">
        <v>0</v>
      </c>
      <c r="AP27" s="9">
        <f t="shared" si="26"/>
        <v>0</v>
      </c>
      <c r="AQ27" s="23">
        <v>0</v>
      </c>
      <c r="AR27" s="66">
        <v>0</v>
      </c>
      <c r="AS27" s="93">
        <v>339.85</v>
      </c>
      <c r="AT27" s="23">
        <v>20</v>
      </c>
      <c r="AU27" s="7">
        <f t="shared" si="27"/>
        <v>16.9925</v>
      </c>
    </row>
    <row r="28" spans="1:47" x14ac:dyDescent="0.3">
      <c r="A28" s="192"/>
      <c r="B28" s="17" t="s">
        <v>11</v>
      </c>
      <c r="C28" s="19">
        <f t="shared" si="15"/>
        <v>16004.35</v>
      </c>
      <c r="D28" s="43">
        <v>1055</v>
      </c>
      <c r="E28" s="6">
        <v>15.17</v>
      </c>
      <c r="F28" s="11">
        <f t="shared" si="1"/>
        <v>0</v>
      </c>
      <c r="G28" s="8"/>
      <c r="H28" s="6"/>
      <c r="I28" s="11">
        <f t="shared" si="2"/>
        <v>0</v>
      </c>
      <c r="J28" s="8"/>
      <c r="K28" s="6"/>
      <c r="L28" s="11">
        <f t="shared" si="3"/>
        <v>0</v>
      </c>
      <c r="M28" s="8"/>
      <c r="N28" s="6"/>
      <c r="O28" s="11">
        <f t="shared" si="4"/>
        <v>0</v>
      </c>
      <c r="P28" s="8"/>
      <c r="Q28" s="7"/>
      <c r="R28" s="9">
        <f t="shared" si="20"/>
        <v>6066.25</v>
      </c>
      <c r="S28" s="43">
        <v>1055</v>
      </c>
      <c r="T28" s="6">
        <v>5.75</v>
      </c>
      <c r="U28" s="10">
        <f t="shared" si="21"/>
        <v>0</v>
      </c>
      <c r="V28" s="8"/>
      <c r="W28" s="6"/>
      <c r="X28" s="10">
        <f t="shared" si="22"/>
        <v>0</v>
      </c>
      <c r="Y28" s="8"/>
      <c r="Z28" s="6"/>
      <c r="AA28" s="10">
        <f t="shared" si="23"/>
        <v>0</v>
      </c>
      <c r="AB28" s="8"/>
      <c r="AC28" s="6"/>
      <c r="AD28" s="11">
        <f t="shared" si="24"/>
        <v>0</v>
      </c>
      <c r="AE28" s="8"/>
      <c r="AF28" s="7"/>
      <c r="AG28" s="27">
        <v>1206.52</v>
      </c>
      <c r="AH28" s="170">
        <v>46635</v>
      </c>
      <c r="AI28" s="66">
        <f t="shared" si="18"/>
        <v>2.5871555698509702E-2</v>
      </c>
      <c r="AJ28" s="93">
        <v>136.34</v>
      </c>
      <c r="AK28" s="169">
        <v>38224</v>
      </c>
      <c r="AL28" s="173">
        <f t="shared" si="19"/>
        <v>3.5668689828380075E-3</v>
      </c>
      <c r="AM28" s="9">
        <f t="shared" si="25"/>
        <v>0</v>
      </c>
      <c r="AN28" s="23">
        <v>0</v>
      </c>
      <c r="AO28" s="66">
        <v>0</v>
      </c>
      <c r="AP28" s="9">
        <f t="shared" si="26"/>
        <v>0</v>
      </c>
      <c r="AQ28" s="23">
        <v>0</v>
      </c>
      <c r="AR28" s="66">
        <v>0</v>
      </c>
      <c r="AS28" s="93">
        <v>339.85</v>
      </c>
      <c r="AT28" s="23">
        <v>20</v>
      </c>
      <c r="AU28" s="7">
        <f t="shared" si="27"/>
        <v>16.9925</v>
      </c>
    </row>
    <row r="29" spans="1:47" x14ac:dyDescent="0.3">
      <c r="A29" s="192"/>
      <c r="B29" s="17" t="s">
        <v>12</v>
      </c>
      <c r="C29" s="19">
        <f t="shared" si="15"/>
        <v>15761.63</v>
      </c>
      <c r="D29" s="43">
        <v>1039</v>
      </c>
      <c r="E29" s="6">
        <v>15.17</v>
      </c>
      <c r="F29" s="11">
        <f t="shared" si="1"/>
        <v>0</v>
      </c>
      <c r="G29" s="8"/>
      <c r="H29" s="6"/>
      <c r="I29" s="11">
        <f t="shared" si="2"/>
        <v>0</v>
      </c>
      <c r="J29" s="8"/>
      <c r="K29" s="6"/>
      <c r="L29" s="11">
        <f t="shared" si="3"/>
        <v>0</v>
      </c>
      <c r="M29" s="8"/>
      <c r="N29" s="6"/>
      <c r="O29" s="11">
        <f t="shared" si="4"/>
        <v>0</v>
      </c>
      <c r="P29" s="8"/>
      <c r="Q29" s="7"/>
      <c r="R29" s="9">
        <f t="shared" si="20"/>
        <v>5974.25</v>
      </c>
      <c r="S29" s="43">
        <v>1039</v>
      </c>
      <c r="T29" s="6">
        <v>5.75</v>
      </c>
      <c r="U29" s="10">
        <f t="shared" si="21"/>
        <v>0</v>
      </c>
      <c r="V29" s="8"/>
      <c r="W29" s="6"/>
      <c r="X29" s="10">
        <f t="shared" si="22"/>
        <v>0</v>
      </c>
      <c r="Y29" s="8"/>
      <c r="Z29" s="6"/>
      <c r="AA29" s="10">
        <f t="shared" si="23"/>
        <v>0</v>
      </c>
      <c r="AB29" s="8"/>
      <c r="AC29" s="6"/>
      <c r="AD29" s="11">
        <f t="shared" si="24"/>
        <v>0</v>
      </c>
      <c r="AE29" s="8"/>
      <c r="AF29" s="7"/>
      <c r="AG29" s="27">
        <v>1235.0700000000002</v>
      </c>
      <c r="AH29" s="165">
        <v>47738</v>
      </c>
      <c r="AI29" s="66">
        <f t="shared" si="18"/>
        <v>2.5871842138338434E-2</v>
      </c>
      <c r="AJ29" s="27">
        <v>122</v>
      </c>
      <c r="AK29" s="23">
        <v>34205</v>
      </c>
      <c r="AL29" s="112">
        <f t="shared" si="19"/>
        <v>3.5667300102324223E-3</v>
      </c>
      <c r="AM29" s="9">
        <f t="shared" si="25"/>
        <v>0</v>
      </c>
      <c r="AN29" s="23">
        <v>0</v>
      </c>
      <c r="AO29" s="66">
        <v>0</v>
      </c>
      <c r="AP29" s="9">
        <f t="shared" si="26"/>
        <v>0</v>
      </c>
      <c r="AQ29" s="23">
        <v>0</v>
      </c>
      <c r="AR29" s="66">
        <v>0</v>
      </c>
      <c r="AS29" s="27">
        <v>335.81</v>
      </c>
      <c r="AT29" s="23">
        <v>20</v>
      </c>
      <c r="AU29" s="7">
        <f t="shared" si="27"/>
        <v>16.790500000000002</v>
      </c>
    </row>
    <row r="30" spans="1:47" s="26" customFormat="1" x14ac:dyDescent="0.3">
      <c r="A30" s="193"/>
      <c r="B30" s="114" t="s">
        <v>67</v>
      </c>
      <c r="C30" s="115">
        <f>SUM(C24:C29)</f>
        <v>97634.12000000001</v>
      </c>
      <c r="D30" s="279" t="s">
        <v>32</v>
      </c>
      <c r="E30" s="280"/>
      <c r="F30" s="116">
        <f>SUM(F24:F29)</f>
        <v>0</v>
      </c>
      <c r="G30" s="280" t="s">
        <v>32</v>
      </c>
      <c r="H30" s="284"/>
      <c r="I30" s="116">
        <f>SUM(I24:I29)</f>
        <v>0</v>
      </c>
      <c r="J30" s="280" t="s">
        <v>32</v>
      </c>
      <c r="K30" s="284"/>
      <c r="L30" s="116">
        <f>SUM(L24:L29)</f>
        <v>0</v>
      </c>
      <c r="M30" s="280" t="s">
        <v>32</v>
      </c>
      <c r="N30" s="284"/>
      <c r="O30" s="116">
        <f>SUM(O24:O29)</f>
        <v>0</v>
      </c>
      <c r="P30" s="280" t="s">
        <v>32</v>
      </c>
      <c r="Q30" s="283"/>
      <c r="R30" s="117">
        <f>SUM(R24:R29)</f>
        <v>37007</v>
      </c>
      <c r="S30" s="279" t="s">
        <v>32</v>
      </c>
      <c r="T30" s="279"/>
      <c r="U30" s="118">
        <f>SUM(U24:U29)</f>
        <v>0</v>
      </c>
      <c r="V30" s="279" t="s">
        <v>32</v>
      </c>
      <c r="W30" s="280"/>
      <c r="X30" s="118">
        <f>SUM(X24:X29)</f>
        <v>0</v>
      </c>
      <c r="Y30" s="279" t="s">
        <v>32</v>
      </c>
      <c r="Z30" s="280"/>
      <c r="AA30" s="118">
        <f>SUM(AA24:AA29)</f>
        <v>0</v>
      </c>
      <c r="AB30" s="279" t="s">
        <v>32</v>
      </c>
      <c r="AC30" s="280"/>
      <c r="AD30" s="118">
        <f>SUM(AD24:AD29)</f>
        <v>0</v>
      </c>
      <c r="AE30" s="279" t="s">
        <v>32</v>
      </c>
      <c r="AF30" s="282"/>
      <c r="AG30" s="115">
        <f>SUM(AG24:AG29)</f>
        <v>7486.9699999999993</v>
      </c>
      <c r="AH30" s="279" t="s">
        <v>32</v>
      </c>
      <c r="AI30" s="280"/>
      <c r="AJ30" s="115">
        <f>SUM(AJ24:AJ29)</f>
        <v>1748.46</v>
      </c>
      <c r="AK30" s="279" t="s">
        <v>32</v>
      </c>
      <c r="AL30" s="280"/>
      <c r="AM30" s="115">
        <f>SUM(AM24:AM29)</f>
        <v>0</v>
      </c>
      <c r="AN30" s="279" t="s">
        <v>32</v>
      </c>
      <c r="AO30" s="280"/>
      <c r="AP30" s="115">
        <f>SUM(AP24:AP29)</f>
        <v>0</v>
      </c>
      <c r="AQ30" s="279" t="s">
        <v>32</v>
      </c>
      <c r="AR30" s="280"/>
      <c r="AS30" s="122">
        <f>SUM(AS24:AS29)</f>
        <v>2001.1100000000001</v>
      </c>
      <c r="AT30" s="279" t="s">
        <v>32</v>
      </c>
      <c r="AU30" s="280"/>
    </row>
    <row r="31" spans="1:47" s="26" customFormat="1" ht="15.75" thickBot="1" x14ac:dyDescent="0.3">
      <c r="B31" s="114" t="s">
        <v>19</v>
      </c>
      <c r="C31" s="123">
        <f>C23+C30</f>
        <v>310211.33</v>
      </c>
      <c r="D31" s="277" t="s">
        <v>32</v>
      </c>
      <c r="E31" s="278"/>
      <c r="F31" s="124">
        <f>F23+F30</f>
        <v>0</v>
      </c>
      <c r="G31" s="277" t="s">
        <v>32</v>
      </c>
      <c r="H31" s="278"/>
      <c r="I31" s="124">
        <f>I23+I30</f>
        <v>0</v>
      </c>
      <c r="J31" s="277" t="s">
        <v>32</v>
      </c>
      <c r="K31" s="278"/>
      <c r="L31" s="124">
        <f>L23+L30</f>
        <v>0</v>
      </c>
      <c r="M31" s="277" t="s">
        <v>32</v>
      </c>
      <c r="N31" s="278"/>
      <c r="O31" s="124">
        <f>O23+O30</f>
        <v>0</v>
      </c>
      <c r="P31" s="277" t="s">
        <v>32</v>
      </c>
      <c r="Q31" s="281"/>
      <c r="R31" s="125">
        <f>R23+R30</f>
        <v>117581.75</v>
      </c>
      <c r="S31" s="277" t="s">
        <v>32</v>
      </c>
      <c r="T31" s="277"/>
      <c r="U31" s="126">
        <f>U23+U30</f>
        <v>0</v>
      </c>
      <c r="V31" s="277" t="s">
        <v>32</v>
      </c>
      <c r="W31" s="278"/>
      <c r="X31" s="126">
        <f>X23+X30</f>
        <v>0</v>
      </c>
      <c r="Y31" s="277" t="s">
        <v>32</v>
      </c>
      <c r="Z31" s="278"/>
      <c r="AA31" s="126">
        <f>AA23+AA30</f>
        <v>0</v>
      </c>
      <c r="AB31" s="277" t="s">
        <v>32</v>
      </c>
      <c r="AC31" s="278"/>
      <c r="AD31" s="126">
        <f>AD23+AD30</f>
        <v>0</v>
      </c>
      <c r="AE31" s="277" t="s">
        <v>32</v>
      </c>
      <c r="AF31" s="281"/>
      <c r="AG31" s="123">
        <f>AG23+AG30</f>
        <v>24411.132356030001</v>
      </c>
      <c r="AH31" s="277" t="s">
        <v>32</v>
      </c>
      <c r="AI31" s="278"/>
      <c r="AJ31" s="123">
        <f>AJ23+AJ30</f>
        <v>15707.330000000002</v>
      </c>
      <c r="AK31" s="277" t="s">
        <v>32</v>
      </c>
      <c r="AL31" s="278"/>
      <c r="AM31" s="123">
        <f>AM23+AM30</f>
        <v>0</v>
      </c>
      <c r="AN31" s="277" t="s">
        <v>32</v>
      </c>
      <c r="AO31" s="278"/>
      <c r="AP31" s="123">
        <f>AP23+AP30</f>
        <v>0</v>
      </c>
      <c r="AQ31" s="277" t="s">
        <v>32</v>
      </c>
      <c r="AR31" s="278"/>
      <c r="AS31" s="127">
        <f>AS23+AS30</f>
        <v>5775.1335600000002</v>
      </c>
      <c r="AT31" s="277" t="s">
        <v>32</v>
      </c>
      <c r="AU31" s="278"/>
    </row>
    <row r="33" spans="42:47" x14ac:dyDescent="0.3">
      <c r="AP33" s="62"/>
      <c r="AQ33" s="62"/>
      <c r="AR33" s="62"/>
      <c r="AS33" s="239" t="s">
        <v>50</v>
      </c>
      <c r="AT33" s="239"/>
      <c r="AU33" s="239"/>
    </row>
    <row r="34" spans="42:47" x14ac:dyDescent="0.3">
      <c r="AP34" s="62"/>
      <c r="AQ34" s="62"/>
      <c r="AR34" s="62"/>
      <c r="AS34" s="239"/>
      <c r="AT34" s="239"/>
      <c r="AU34" s="239"/>
    </row>
    <row r="35" spans="42:47" x14ac:dyDescent="0.3">
      <c r="AP35" s="62"/>
      <c r="AQ35" s="62"/>
      <c r="AR35" s="62"/>
      <c r="AS35" s="239"/>
      <c r="AT35" s="239"/>
      <c r="AU35" s="239"/>
    </row>
    <row r="36" spans="42:47" x14ac:dyDescent="0.3">
      <c r="AP36" s="62"/>
      <c r="AQ36" s="62"/>
      <c r="AR36" s="62"/>
      <c r="AS36" s="239"/>
      <c r="AT36" s="239"/>
      <c r="AU36" s="239"/>
    </row>
    <row r="37" spans="42:47" ht="15" x14ac:dyDescent="0.25">
      <c r="AS37" s="63"/>
      <c r="AT37" s="63"/>
      <c r="AU37" s="63"/>
    </row>
    <row r="38" spans="42:47" ht="15" x14ac:dyDescent="0.25">
      <c r="AS38" s="62"/>
      <c r="AT38" s="62"/>
      <c r="AU38" s="62"/>
    </row>
    <row r="39" spans="42:47" ht="15" x14ac:dyDescent="0.25">
      <c r="AS39" s="62"/>
      <c r="AT39" s="62"/>
      <c r="AU39" s="62"/>
    </row>
    <row r="40" spans="42:47" ht="15" x14ac:dyDescent="0.25">
      <c r="AS40" s="62"/>
      <c r="AT40" s="62"/>
      <c r="AU40" s="62"/>
    </row>
    <row r="41" spans="42:47" x14ac:dyDescent="0.3">
      <c r="AS41" s="62"/>
      <c r="AT41" s="62"/>
      <c r="AU41" s="62"/>
    </row>
    <row r="42" spans="42:47" x14ac:dyDescent="0.3">
      <c r="AS42" s="62"/>
      <c r="AT42" s="62"/>
      <c r="AU42" s="62"/>
    </row>
  </sheetData>
  <mergeCells count="79">
    <mergeCell ref="B7:B10"/>
    <mergeCell ref="C7:Q7"/>
    <mergeCell ref="C8:E8"/>
    <mergeCell ref="G8:Q8"/>
    <mergeCell ref="C9:C10"/>
    <mergeCell ref="O9:Q9"/>
    <mergeCell ref="D9:D10"/>
    <mergeCell ref="E9:E10"/>
    <mergeCell ref="F9:H9"/>
    <mergeCell ref="I9:K9"/>
    <mergeCell ref="L9:N9"/>
    <mergeCell ref="C1:D1"/>
    <mergeCell ref="E1:G1"/>
    <mergeCell ref="N3:P3"/>
    <mergeCell ref="C5:D5"/>
    <mergeCell ref="E5:G5"/>
    <mergeCell ref="M23:N23"/>
    <mergeCell ref="AP7:AR9"/>
    <mergeCell ref="AS7:AU9"/>
    <mergeCell ref="R8:T8"/>
    <mergeCell ref="U8:AF8"/>
    <mergeCell ref="R9:R10"/>
    <mergeCell ref="S9:S10"/>
    <mergeCell ref="R7:AF7"/>
    <mergeCell ref="AG7:AI9"/>
    <mergeCell ref="AJ7:AL9"/>
    <mergeCell ref="AM7:AO9"/>
    <mergeCell ref="T9:T10"/>
    <mergeCell ref="U9:W9"/>
    <mergeCell ref="X9:Z9"/>
    <mergeCell ref="AA9:AC9"/>
    <mergeCell ref="AD9:AF9"/>
    <mergeCell ref="AT23:AU23"/>
    <mergeCell ref="A24:A30"/>
    <mergeCell ref="D30:E30"/>
    <mergeCell ref="G30:H30"/>
    <mergeCell ref="J30:K30"/>
    <mergeCell ref="M30:N30"/>
    <mergeCell ref="P23:Q23"/>
    <mergeCell ref="S23:T23"/>
    <mergeCell ref="V23:W23"/>
    <mergeCell ref="Y23:Z23"/>
    <mergeCell ref="AB23:AC23"/>
    <mergeCell ref="AE23:AF23"/>
    <mergeCell ref="A11:A23"/>
    <mergeCell ref="D23:E23"/>
    <mergeCell ref="G23:H23"/>
    <mergeCell ref="J23:K23"/>
    <mergeCell ref="AN30:AO30"/>
    <mergeCell ref="AH23:AI23"/>
    <mergeCell ref="AK23:AL23"/>
    <mergeCell ref="AN23:AO23"/>
    <mergeCell ref="AQ23:AR23"/>
    <mergeCell ref="P30:Q30"/>
    <mergeCell ref="S30:T30"/>
    <mergeCell ref="V30:W30"/>
    <mergeCell ref="Y30:Z30"/>
    <mergeCell ref="AB30:AC30"/>
    <mergeCell ref="D31:E31"/>
    <mergeCell ref="G31:H31"/>
    <mergeCell ref="J31:K31"/>
    <mergeCell ref="M31:N31"/>
    <mergeCell ref="P31:Q31"/>
    <mergeCell ref="AT31:AU31"/>
    <mergeCell ref="AS33:AU36"/>
    <mergeCell ref="AQ30:AR30"/>
    <mergeCell ref="S31:T31"/>
    <mergeCell ref="V31:W31"/>
    <mergeCell ref="Y31:Z31"/>
    <mergeCell ref="AB31:AC31"/>
    <mergeCell ref="AE31:AF31"/>
    <mergeCell ref="AK31:AL31"/>
    <mergeCell ref="AN31:AO31"/>
    <mergeCell ref="AQ31:AR31"/>
    <mergeCell ref="AT30:AU30"/>
    <mergeCell ref="AE30:AF30"/>
    <mergeCell ref="AH31:AI31"/>
    <mergeCell ref="AH30:AI30"/>
    <mergeCell ref="AK30:AL30"/>
  </mergeCells>
  <pageMargins left="0.7" right="0.7" top="0.75" bottom="0.75" header="0.3" footer="0.3"/>
  <pageSetup scale="90" orientation="landscape" r:id="rId1"/>
  <headerFooter>
    <oddFooter>&amp;R&amp;P of &amp;N</oddFooter>
  </headerFooter>
  <rowBreaks count="1" manualBreakCount="1">
    <brk id="31" max="16383" man="1"/>
  </rowBreaks>
  <colBreaks count="2" manualBreakCount="2">
    <brk id="17" max="1048575" man="1"/>
    <brk id="32" max="104857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2"/>
  <sheetViews>
    <sheetView workbookViewId="0">
      <pane xSplit="2" ySplit="10" topLeftCell="AG11" activePane="bottomRight" state="frozen"/>
      <selection pane="topRight" activeCell="C1" sqref="C1"/>
      <selection pane="bottomLeft" activeCell="A11" sqref="A11"/>
      <selection pane="bottomRight" activeCell="AJ19" sqref="AJ19:AL29"/>
    </sheetView>
  </sheetViews>
  <sheetFormatPr defaultRowHeight="14.4" x14ac:dyDescent="0.3"/>
  <cols>
    <col min="1" max="1" width="3.5546875" bestFit="1" customWidth="1"/>
    <col min="2" max="2" width="11.33203125" bestFit="1" customWidth="1"/>
    <col min="3" max="3" width="14.109375" customWidth="1"/>
    <col min="4" max="4" width="8.5546875" customWidth="1"/>
    <col min="5" max="5" width="9.5546875" customWidth="1"/>
    <col min="6" max="6" width="8.88671875" bestFit="1" customWidth="1"/>
    <col min="7" max="7" width="7.88671875" customWidth="1"/>
    <col min="8" max="8" width="6.44140625" customWidth="1"/>
    <col min="9" max="9" width="8.88671875" bestFit="1" customWidth="1"/>
    <col min="10" max="10" width="7.6640625" customWidth="1"/>
    <col min="11" max="11" width="6.5546875" customWidth="1"/>
    <col min="12" max="12" width="8.88671875" bestFit="1" customWidth="1"/>
    <col min="13" max="13" width="7.33203125" customWidth="1"/>
    <col min="14" max="14" width="7" customWidth="1"/>
    <col min="15" max="15" width="8.88671875" bestFit="1" customWidth="1"/>
    <col min="16" max="16" width="8.33203125" customWidth="1"/>
    <col min="17" max="17" width="7.44140625" customWidth="1"/>
    <col min="18" max="18" width="12.44140625" customWidth="1"/>
    <col min="19" max="19" width="7.6640625" customWidth="1"/>
    <col min="20" max="20" width="7" bestFit="1" customWidth="1"/>
    <col min="21" max="21" width="8.88671875" bestFit="1" customWidth="1"/>
    <col min="22" max="22" width="5.5546875" bestFit="1" customWidth="1"/>
    <col min="23" max="23" width="5" bestFit="1" customWidth="1"/>
    <col min="24" max="24" width="8.88671875" bestFit="1" customWidth="1"/>
    <col min="25" max="25" width="5.5546875" bestFit="1" customWidth="1"/>
    <col min="26" max="26" width="5" bestFit="1" customWidth="1"/>
    <col min="27" max="27" width="8.88671875" bestFit="1" customWidth="1"/>
    <col min="28" max="28" width="5.5546875" bestFit="1" customWidth="1"/>
    <col min="29" max="29" width="5" bestFit="1" customWidth="1"/>
    <col min="30" max="30" width="8.88671875" bestFit="1" customWidth="1"/>
    <col min="31" max="31" width="5.5546875" bestFit="1" customWidth="1"/>
    <col min="32" max="32" width="5" bestFit="1" customWidth="1"/>
    <col min="33" max="33" width="12.88671875" customWidth="1"/>
    <col min="34" max="34" width="10.6640625" customWidth="1"/>
    <col min="35" max="35" width="9.44140625" customWidth="1"/>
    <col min="36" max="36" width="12.88671875" customWidth="1"/>
    <col min="37" max="37" width="10.6640625" customWidth="1"/>
    <col min="38" max="38" width="9.44140625" customWidth="1"/>
    <col min="39" max="39" width="12.6640625" customWidth="1"/>
    <col min="40" max="40" width="11.109375" customWidth="1"/>
    <col min="41" max="41" width="9.33203125" customWidth="1"/>
    <col min="42" max="42" width="12.6640625" customWidth="1"/>
    <col min="43" max="43" width="11.109375" customWidth="1"/>
    <col min="44" max="44" width="9.33203125" customWidth="1"/>
    <col min="45" max="45" width="11.5546875" customWidth="1"/>
    <col min="46" max="46" width="9.109375" bestFit="1" customWidth="1"/>
    <col min="47" max="47" width="9.109375" customWidth="1"/>
  </cols>
  <sheetData>
    <row r="1" spans="1:49" ht="15" thickBot="1" x14ac:dyDescent="0.35">
      <c r="C1" s="216" t="s">
        <v>20</v>
      </c>
      <c r="D1" s="216"/>
      <c r="E1" s="217" t="s">
        <v>33</v>
      </c>
      <c r="F1" s="217"/>
      <c r="G1" s="217"/>
    </row>
    <row r="2" spans="1:49" x14ac:dyDescent="0.3">
      <c r="C2" s="4" t="s">
        <v>21</v>
      </c>
      <c r="D2" s="4"/>
      <c r="E2" s="4"/>
      <c r="F2" s="4"/>
    </row>
    <row r="3" spans="1:49" ht="15" x14ac:dyDescent="0.25">
      <c r="C3" s="4" t="s">
        <v>22</v>
      </c>
      <c r="D3" s="4"/>
      <c r="E3" s="4"/>
      <c r="F3" s="4"/>
      <c r="N3" s="218"/>
      <c r="O3" s="218"/>
      <c r="P3" s="218"/>
    </row>
    <row r="4" spans="1:49" ht="15" hidden="1" x14ac:dyDescent="0.25"/>
    <row r="5" spans="1:49" ht="15.75" thickBot="1" x14ac:dyDescent="0.3">
      <c r="C5" s="216" t="s">
        <v>23</v>
      </c>
      <c r="D5" s="216"/>
      <c r="E5" s="217" t="s">
        <v>60</v>
      </c>
      <c r="F5" s="217"/>
      <c r="G5" s="217"/>
      <c r="H5" s="5"/>
      <c r="I5" s="5"/>
    </row>
    <row r="6" spans="1:49" ht="15" thickBot="1" x14ac:dyDescent="0.35"/>
    <row r="7" spans="1:49" ht="15" customHeight="1" x14ac:dyDescent="0.3">
      <c r="B7" s="240" t="s">
        <v>0</v>
      </c>
      <c r="C7" s="221" t="s">
        <v>1</v>
      </c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3"/>
      <c r="R7" s="231" t="s">
        <v>27</v>
      </c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3"/>
      <c r="AG7" s="260" t="s">
        <v>45</v>
      </c>
      <c r="AH7" s="208"/>
      <c r="AI7" s="261"/>
      <c r="AJ7" s="260" t="s">
        <v>46</v>
      </c>
      <c r="AK7" s="208"/>
      <c r="AL7" s="261"/>
      <c r="AM7" s="199" t="s">
        <v>37</v>
      </c>
      <c r="AN7" s="200"/>
      <c r="AO7" s="251"/>
      <c r="AP7" s="199" t="s">
        <v>47</v>
      </c>
      <c r="AQ7" s="200"/>
      <c r="AR7" s="251"/>
      <c r="AS7" s="254" t="s">
        <v>48</v>
      </c>
      <c r="AT7" s="208"/>
      <c r="AU7" s="209"/>
    </row>
    <row r="8" spans="1:49" x14ac:dyDescent="0.3">
      <c r="B8" s="181"/>
      <c r="C8" s="241" t="s">
        <v>2</v>
      </c>
      <c r="D8" s="242"/>
      <c r="E8" s="242"/>
      <c r="F8" s="28"/>
      <c r="G8" s="242" t="s">
        <v>3</v>
      </c>
      <c r="H8" s="242"/>
      <c r="I8" s="242"/>
      <c r="J8" s="242"/>
      <c r="K8" s="242"/>
      <c r="L8" s="242"/>
      <c r="M8" s="242"/>
      <c r="N8" s="242"/>
      <c r="O8" s="242"/>
      <c r="P8" s="242"/>
      <c r="Q8" s="243"/>
      <c r="R8" s="257" t="s">
        <v>2</v>
      </c>
      <c r="S8" s="245"/>
      <c r="T8" s="248"/>
      <c r="U8" s="244" t="s">
        <v>3</v>
      </c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6"/>
      <c r="AG8" s="210"/>
      <c r="AH8" s="211"/>
      <c r="AI8" s="262"/>
      <c r="AJ8" s="210"/>
      <c r="AK8" s="211"/>
      <c r="AL8" s="262"/>
      <c r="AM8" s="202"/>
      <c r="AN8" s="203"/>
      <c r="AO8" s="252"/>
      <c r="AP8" s="202"/>
      <c r="AQ8" s="203"/>
      <c r="AR8" s="252"/>
      <c r="AS8" s="255"/>
      <c r="AT8" s="211"/>
      <c r="AU8" s="212"/>
    </row>
    <row r="9" spans="1:49" x14ac:dyDescent="0.3">
      <c r="B9" s="181"/>
      <c r="C9" s="241" t="s">
        <v>28</v>
      </c>
      <c r="D9" s="247" t="s">
        <v>4</v>
      </c>
      <c r="E9" s="242" t="s">
        <v>5</v>
      </c>
      <c r="F9" s="244" t="s">
        <v>6</v>
      </c>
      <c r="G9" s="245"/>
      <c r="H9" s="248"/>
      <c r="I9" s="244" t="s">
        <v>24</v>
      </c>
      <c r="J9" s="245"/>
      <c r="K9" s="248"/>
      <c r="L9" s="244" t="s">
        <v>25</v>
      </c>
      <c r="M9" s="245"/>
      <c r="N9" s="248"/>
      <c r="O9" s="244" t="s">
        <v>26</v>
      </c>
      <c r="P9" s="245"/>
      <c r="Q9" s="246"/>
      <c r="R9" s="258" t="s">
        <v>28</v>
      </c>
      <c r="S9" s="259" t="s">
        <v>29</v>
      </c>
      <c r="T9" s="264" t="s">
        <v>5</v>
      </c>
      <c r="U9" s="244" t="s">
        <v>6</v>
      </c>
      <c r="V9" s="245"/>
      <c r="W9" s="248"/>
      <c r="X9" s="244" t="s">
        <v>24</v>
      </c>
      <c r="Y9" s="245"/>
      <c r="Z9" s="248"/>
      <c r="AA9" s="244" t="s">
        <v>25</v>
      </c>
      <c r="AB9" s="245"/>
      <c r="AC9" s="248"/>
      <c r="AD9" s="244" t="s">
        <v>26</v>
      </c>
      <c r="AE9" s="245"/>
      <c r="AF9" s="246"/>
      <c r="AG9" s="213"/>
      <c r="AH9" s="214"/>
      <c r="AI9" s="263"/>
      <c r="AJ9" s="213"/>
      <c r="AK9" s="214"/>
      <c r="AL9" s="263"/>
      <c r="AM9" s="205"/>
      <c r="AN9" s="206"/>
      <c r="AO9" s="253"/>
      <c r="AP9" s="205"/>
      <c r="AQ9" s="206"/>
      <c r="AR9" s="253"/>
      <c r="AS9" s="256"/>
      <c r="AT9" s="214"/>
      <c r="AU9" s="215"/>
    </row>
    <row r="10" spans="1:49" ht="27" customHeight="1" x14ac:dyDescent="0.3">
      <c r="B10" s="181"/>
      <c r="C10" s="241"/>
      <c r="D10" s="229"/>
      <c r="E10" s="242"/>
      <c r="F10" s="28" t="s">
        <v>28</v>
      </c>
      <c r="G10" s="29" t="s">
        <v>4</v>
      </c>
      <c r="H10" s="30" t="s">
        <v>5</v>
      </c>
      <c r="I10" s="28" t="s">
        <v>28</v>
      </c>
      <c r="J10" s="29" t="s">
        <v>4</v>
      </c>
      <c r="K10" s="30" t="s">
        <v>5</v>
      </c>
      <c r="L10" s="28" t="s">
        <v>28</v>
      </c>
      <c r="M10" s="29" t="s">
        <v>4</v>
      </c>
      <c r="N10" s="30" t="s">
        <v>5</v>
      </c>
      <c r="O10" s="28" t="s">
        <v>28</v>
      </c>
      <c r="P10" s="29" t="s">
        <v>4</v>
      </c>
      <c r="Q10" s="31" t="s">
        <v>5</v>
      </c>
      <c r="R10" s="235"/>
      <c r="S10" s="237"/>
      <c r="T10" s="190"/>
      <c r="U10" s="32" t="s">
        <v>28</v>
      </c>
      <c r="V10" s="33" t="s">
        <v>29</v>
      </c>
      <c r="W10" s="34" t="s">
        <v>5</v>
      </c>
      <c r="X10" s="32" t="s">
        <v>28</v>
      </c>
      <c r="Y10" s="33" t="s">
        <v>29</v>
      </c>
      <c r="Z10" s="34" t="s">
        <v>5</v>
      </c>
      <c r="AA10" s="32" t="s">
        <v>28</v>
      </c>
      <c r="AB10" s="33" t="s">
        <v>29</v>
      </c>
      <c r="AC10" s="34" t="s">
        <v>5</v>
      </c>
      <c r="AD10" s="32" t="s">
        <v>28</v>
      </c>
      <c r="AE10" s="33" t="s">
        <v>29</v>
      </c>
      <c r="AF10" s="35" t="s">
        <v>5</v>
      </c>
      <c r="AG10" s="36" t="s">
        <v>28</v>
      </c>
      <c r="AH10" s="37" t="s">
        <v>30</v>
      </c>
      <c r="AI10" s="38" t="s">
        <v>5</v>
      </c>
      <c r="AJ10" s="36" t="s">
        <v>28</v>
      </c>
      <c r="AK10" s="37" t="s">
        <v>30</v>
      </c>
      <c r="AL10" s="38" t="s">
        <v>5</v>
      </c>
      <c r="AM10" s="36" t="s">
        <v>28</v>
      </c>
      <c r="AN10" s="37" t="s">
        <v>30</v>
      </c>
      <c r="AO10" s="38" t="s">
        <v>5</v>
      </c>
      <c r="AP10" s="36" t="s">
        <v>28</v>
      </c>
      <c r="AQ10" s="37" t="s">
        <v>30</v>
      </c>
      <c r="AR10" s="38" t="s">
        <v>5</v>
      </c>
      <c r="AS10" s="39" t="s">
        <v>28</v>
      </c>
      <c r="AT10" s="40" t="s">
        <v>31</v>
      </c>
      <c r="AU10" s="41" t="s">
        <v>49</v>
      </c>
    </row>
    <row r="11" spans="1:49" ht="15" customHeight="1" x14ac:dyDescent="0.3">
      <c r="A11" s="191">
        <v>2017</v>
      </c>
      <c r="B11" s="42" t="s">
        <v>7</v>
      </c>
      <c r="C11" s="19">
        <f t="shared" ref="C11:C16" si="0">D11*E11</f>
        <v>103259.73</v>
      </c>
      <c r="D11" s="81">
        <v>7339</v>
      </c>
      <c r="E11" s="6">
        <v>14.07</v>
      </c>
      <c r="F11" s="11">
        <v>0</v>
      </c>
      <c r="G11" s="8"/>
      <c r="H11" s="6"/>
      <c r="I11" s="11">
        <v>0</v>
      </c>
      <c r="J11" s="8"/>
      <c r="K11" s="6"/>
      <c r="L11" s="11">
        <v>0</v>
      </c>
      <c r="M11" s="8"/>
      <c r="N11" s="6"/>
      <c r="O11" s="11">
        <v>0</v>
      </c>
      <c r="P11" s="8"/>
      <c r="Q11" s="7"/>
      <c r="R11" s="9">
        <f t="shared" ref="R11:R16" si="1">S11*T11</f>
        <v>42199.25</v>
      </c>
      <c r="S11" s="81">
        <v>7339</v>
      </c>
      <c r="T11" s="6">
        <v>5.75</v>
      </c>
      <c r="U11" s="11">
        <v>0</v>
      </c>
      <c r="V11" s="8"/>
      <c r="W11" s="6"/>
      <c r="X11" s="11">
        <v>0</v>
      </c>
      <c r="Y11" s="8"/>
      <c r="Z11" s="6"/>
      <c r="AA11" s="11">
        <v>0</v>
      </c>
      <c r="AB11" s="8"/>
      <c r="AC11" s="6"/>
      <c r="AD11" s="11">
        <v>0</v>
      </c>
      <c r="AE11" s="8"/>
      <c r="AF11" s="7"/>
      <c r="AG11" s="27">
        <v>4289.8400000000011</v>
      </c>
      <c r="AH11" s="65">
        <v>310407</v>
      </c>
      <c r="AI11" s="86">
        <f t="shared" ref="AI11:AI16" si="2">AG11/AH11</f>
        <v>1.3820049161262475E-2</v>
      </c>
      <c r="AJ11" s="153">
        <v>15678.32</v>
      </c>
      <c r="AK11" s="65">
        <v>3135652</v>
      </c>
      <c r="AL11" s="86">
        <f t="shared" ref="AL11:AL16" si="3">AJ11/AK11</f>
        <v>5.0000191347764353E-3</v>
      </c>
      <c r="AM11" s="149">
        <v>0</v>
      </c>
      <c r="AN11" s="8"/>
      <c r="AO11" s="11"/>
      <c r="AP11" s="149">
        <v>0</v>
      </c>
      <c r="AQ11" s="8"/>
      <c r="AR11" s="6"/>
      <c r="AS11" s="88">
        <v>828.86</v>
      </c>
      <c r="AT11" s="12">
        <v>86</v>
      </c>
      <c r="AU11" s="7">
        <f t="shared" ref="AU11:AU16" si="4">AS11/AT11</f>
        <v>9.6379069767441869</v>
      </c>
      <c r="AV11" s="67"/>
      <c r="AW11" s="67"/>
    </row>
    <row r="12" spans="1:49" x14ac:dyDescent="0.3">
      <c r="A12" s="192"/>
      <c r="B12" s="17" t="s">
        <v>8</v>
      </c>
      <c r="C12" s="19">
        <f t="shared" si="0"/>
        <v>103484.85</v>
      </c>
      <c r="D12" s="81">
        <v>7355</v>
      </c>
      <c r="E12" s="6">
        <v>14.07</v>
      </c>
      <c r="F12" s="11">
        <v>0</v>
      </c>
      <c r="G12" s="8"/>
      <c r="H12" s="6"/>
      <c r="I12" s="11">
        <v>0</v>
      </c>
      <c r="J12" s="8"/>
      <c r="K12" s="6"/>
      <c r="L12" s="11">
        <v>0</v>
      </c>
      <c r="M12" s="8"/>
      <c r="N12" s="6"/>
      <c r="O12" s="11">
        <v>0</v>
      </c>
      <c r="P12" s="8"/>
      <c r="Q12" s="7"/>
      <c r="R12" s="9">
        <f t="shared" si="1"/>
        <v>42291.25</v>
      </c>
      <c r="S12" s="81">
        <v>7355</v>
      </c>
      <c r="T12" s="6">
        <v>5.75</v>
      </c>
      <c r="U12" s="11">
        <v>0</v>
      </c>
      <c r="V12" s="8"/>
      <c r="W12" s="6"/>
      <c r="X12" s="11">
        <v>0</v>
      </c>
      <c r="Y12" s="8"/>
      <c r="Z12" s="6"/>
      <c r="AA12" s="11">
        <v>0</v>
      </c>
      <c r="AB12" s="8"/>
      <c r="AC12" s="6"/>
      <c r="AD12" s="11">
        <v>0</v>
      </c>
      <c r="AE12" s="8"/>
      <c r="AF12" s="7"/>
      <c r="AG12" s="27">
        <v>3492.0299999999997</v>
      </c>
      <c r="AH12" s="23">
        <v>252678</v>
      </c>
      <c r="AI12" s="86">
        <f t="shared" si="2"/>
        <v>1.3820079310426708E-2</v>
      </c>
      <c r="AJ12" s="19">
        <v>13961.27</v>
      </c>
      <c r="AK12" s="23">
        <v>2792247</v>
      </c>
      <c r="AL12" s="86">
        <f t="shared" si="3"/>
        <v>5.0000125347077103E-3</v>
      </c>
      <c r="AM12" s="9">
        <v>0</v>
      </c>
      <c r="AN12" s="8"/>
      <c r="AO12" s="11"/>
      <c r="AP12" s="9">
        <v>0</v>
      </c>
      <c r="AQ12" s="8"/>
      <c r="AR12" s="6"/>
      <c r="AS12" s="88">
        <v>828.86</v>
      </c>
      <c r="AT12" s="12">
        <v>86</v>
      </c>
      <c r="AU12" s="7">
        <f t="shared" si="4"/>
        <v>9.6379069767441869</v>
      </c>
      <c r="AV12" s="67"/>
      <c r="AW12" s="67"/>
    </row>
    <row r="13" spans="1:49" x14ac:dyDescent="0.3">
      <c r="A13" s="192"/>
      <c r="B13" s="17" t="s">
        <v>9</v>
      </c>
      <c r="C13" s="19">
        <f t="shared" si="0"/>
        <v>103695.90000000001</v>
      </c>
      <c r="D13" s="81">
        <v>7370</v>
      </c>
      <c r="E13" s="6">
        <v>14.07</v>
      </c>
      <c r="F13" s="11">
        <v>0</v>
      </c>
      <c r="G13" s="8"/>
      <c r="H13" s="6"/>
      <c r="I13" s="11">
        <v>0</v>
      </c>
      <c r="J13" s="8"/>
      <c r="K13" s="6"/>
      <c r="L13" s="11">
        <v>0</v>
      </c>
      <c r="M13" s="8"/>
      <c r="N13" s="6"/>
      <c r="O13" s="11">
        <v>0</v>
      </c>
      <c r="P13" s="8"/>
      <c r="Q13" s="7"/>
      <c r="R13" s="9">
        <f t="shared" si="1"/>
        <v>42377.5</v>
      </c>
      <c r="S13" s="81">
        <v>7370</v>
      </c>
      <c r="T13" s="6">
        <v>5.75</v>
      </c>
      <c r="U13" s="11">
        <v>0</v>
      </c>
      <c r="V13" s="8"/>
      <c r="W13" s="6"/>
      <c r="X13" s="11">
        <v>0</v>
      </c>
      <c r="Y13" s="8"/>
      <c r="Z13" s="6"/>
      <c r="AA13" s="11">
        <v>0</v>
      </c>
      <c r="AB13" s="8"/>
      <c r="AC13" s="6"/>
      <c r="AD13" s="11">
        <v>0</v>
      </c>
      <c r="AE13" s="8"/>
      <c r="AF13" s="7"/>
      <c r="AG13" s="27">
        <v>3263.6400000000008</v>
      </c>
      <c r="AH13" s="23">
        <v>236154</v>
      </c>
      <c r="AI13" s="86">
        <f t="shared" si="2"/>
        <v>1.3819964938133594E-2</v>
      </c>
      <c r="AJ13" s="19">
        <v>12906.97</v>
      </c>
      <c r="AK13" s="23">
        <v>2581393</v>
      </c>
      <c r="AL13" s="86">
        <f t="shared" si="3"/>
        <v>5.0000019369386989E-3</v>
      </c>
      <c r="AM13" s="9">
        <v>0</v>
      </c>
      <c r="AN13" s="8"/>
      <c r="AO13" s="11"/>
      <c r="AP13" s="9">
        <v>0</v>
      </c>
      <c r="AQ13" s="8"/>
      <c r="AR13" s="6"/>
      <c r="AS13" s="88">
        <v>832.56</v>
      </c>
      <c r="AT13" s="12">
        <v>86</v>
      </c>
      <c r="AU13" s="7">
        <f t="shared" si="4"/>
        <v>9.6809302325581381</v>
      </c>
      <c r="AV13" s="67"/>
      <c r="AW13" s="67"/>
    </row>
    <row r="14" spans="1:49" x14ac:dyDescent="0.3">
      <c r="A14" s="192"/>
      <c r="B14" s="17" t="s">
        <v>10</v>
      </c>
      <c r="C14" s="19">
        <f t="shared" si="0"/>
        <v>103850.67</v>
      </c>
      <c r="D14" s="81">
        <v>7381</v>
      </c>
      <c r="E14" s="6">
        <v>14.07</v>
      </c>
      <c r="F14" s="11">
        <v>0</v>
      </c>
      <c r="G14" s="8"/>
      <c r="H14" s="6"/>
      <c r="I14" s="11">
        <v>0</v>
      </c>
      <c r="J14" s="8"/>
      <c r="K14" s="6"/>
      <c r="L14" s="11">
        <v>0</v>
      </c>
      <c r="M14" s="8"/>
      <c r="N14" s="6"/>
      <c r="O14" s="11">
        <v>0</v>
      </c>
      <c r="P14" s="8"/>
      <c r="Q14" s="7"/>
      <c r="R14" s="9">
        <f t="shared" si="1"/>
        <v>42440.75</v>
      </c>
      <c r="S14" s="81">
        <v>7381</v>
      </c>
      <c r="T14" s="6">
        <v>5.75</v>
      </c>
      <c r="U14" s="11">
        <v>0</v>
      </c>
      <c r="V14" s="8"/>
      <c r="W14" s="6"/>
      <c r="X14" s="11">
        <v>0</v>
      </c>
      <c r="Y14" s="8"/>
      <c r="Z14" s="6"/>
      <c r="AA14" s="11">
        <v>0</v>
      </c>
      <c r="AB14" s="8"/>
      <c r="AC14" s="6"/>
      <c r="AD14" s="11">
        <v>0</v>
      </c>
      <c r="AE14" s="8"/>
      <c r="AF14" s="7"/>
      <c r="AG14" s="27">
        <v>3718.5299999999997</v>
      </c>
      <c r="AH14" s="23">
        <v>269069</v>
      </c>
      <c r="AI14" s="86">
        <f t="shared" si="2"/>
        <v>1.3819986694862655E-2</v>
      </c>
      <c r="AJ14" s="19">
        <v>12837.650000000001</v>
      </c>
      <c r="AK14" s="23">
        <v>2567527</v>
      </c>
      <c r="AL14" s="86">
        <f t="shared" si="3"/>
        <v>5.0000058421975704E-3</v>
      </c>
      <c r="AM14" s="9">
        <v>0</v>
      </c>
      <c r="AN14" s="8"/>
      <c r="AO14" s="11"/>
      <c r="AP14" s="9">
        <v>0</v>
      </c>
      <c r="AQ14" s="8"/>
      <c r="AR14" s="6"/>
      <c r="AS14" s="88">
        <v>832.56</v>
      </c>
      <c r="AT14" s="12">
        <v>86</v>
      </c>
      <c r="AU14" s="7">
        <f t="shared" si="4"/>
        <v>9.6809302325581381</v>
      </c>
      <c r="AV14" s="82"/>
      <c r="AW14" s="67"/>
    </row>
    <row r="15" spans="1:49" x14ac:dyDescent="0.3">
      <c r="A15" s="192"/>
      <c r="B15" s="17" t="s">
        <v>11</v>
      </c>
      <c r="C15" s="19">
        <f t="shared" si="0"/>
        <v>103442.64</v>
      </c>
      <c r="D15" s="81">
        <v>7352</v>
      </c>
      <c r="E15" s="6">
        <v>14.07</v>
      </c>
      <c r="F15" s="11">
        <v>0</v>
      </c>
      <c r="G15" s="8"/>
      <c r="H15" s="6"/>
      <c r="I15" s="11">
        <v>0</v>
      </c>
      <c r="J15" s="8"/>
      <c r="K15" s="6"/>
      <c r="L15" s="11">
        <v>0</v>
      </c>
      <c r="M15" s="8"/>
      <c r="N15" s="6"/>
      <c r="O15" s="11">
        <v>0</v>
      </c>
      <c r="P15" s="8"/>
      <c r="Q15" s="7"/>
      <c r="R15" s="9">
        <f t="shared" si="1"/>
        <v>42274</v>
      </c>
      <c r="S15" s="81">
        <v>7352</v>
      </c>
      <c r="T15" s="6">
        <v>5.75</v>
      </c>
      <c r="U15" s="11">
        <v>0</v>
      </c>
      <c r="V15" s="8"/>
      <c r="W15" s="6"/>
      <c r="X15" s="11">
        <v>0</v>
      </c>
      <c r="Y15" s="8"/>
      <c r="Z15" s="6"/>
      <c r="AA15" s="11">
        <v>0</v>
      </c>
      <c r="AB15" s="8"/>
      <c r="AC15" s="6"/>
      <c r="AD15" s="11">
        <v>0</v>
      </c>
      <c r="AE15" s="8"/>
      <c r="AF15" s="7"/>
      <c r="AG15" s="27">
        <v>3446.32</v>
      </c>
      <c r="AH15" s="23">
        <v>249371</v>
      </c>
      <c r="AI15" s="86">
        <f t="shared" si="2"/>
        <v>1.3820051248942339E-2</v>
      </c>
      <c r="AJ15" s="19">
        <v>12383.220000000001</v>
      </c>
      <c r="AK15" s="23">
        <v>2476637</v>
      </c>
      <c r="AL15" s="86">
        <f t="shared" si="3"/>
        <v>5.0000141320669933E-3</v>
      </c>
      <c r="AM15" s="9">
        <v>0</v>
      </c>
      <c r="AN15" s="8"/>
      <c r="AO15" s="11"/>
      <c r="AP15" s="9">
        <v>0</v>
      </c>
      <c r="AQ15" s="8"/>
      <c r="AR15" s="6"/>
      <c r="AS15" s="88">
        <v>832.56</v>
      </c>
      <c r="AT15" s="12">
        <v>86</v>
      </c>
      <c r="AU15" s="7">
        <f t="shared" si="4"/>
        <v>9.6809302325581381</v>
      </c>
      <c r="AV15" s="82"/>
      <c r="AW15" s="67"/>
    </row>
    <row r="16" spans="1:49" x14ac:dyDescent="0.3">
      <c r="A16" s="192"/>
      <c r="B16" s="17" t="s">
        <v>12</v>
      </c>
      <c r="C16" s="19">
        <f t="shared" si="0"/>
        <v>102809.49</v>
      </c>
      <c r="D16" s="81">
        <v>7307</v>
      </c>
      <c r="E16" s="6">
        <v>14.07</v>
      </c>
      <c r="F16" s="11">
        <v>0</v>
      </c>
      <c r="G16" s="8"/>
      <c r="H16" s="6"/>
      <c r="I16" s="11">
        <v>0</v>
      </c>
      <c r="J16" s="8"/>
      <c r="K16" s="6"/>
      <c r="L16" s="11">
        <v>0</v>
      </c>
      <c r="M16" s="8"/>
      <c r="N16" s="6"/>
      <c r="O16" s="11">
        <v>0</v>
      </c>
      <c r="P16" s="8"/>
      <c r="Q16" s="7"/>
      <c r="R16" s="9">
        <f t="shared" si="1"/>
        <v>42015.25</v>
      </c>
      <c r="S16" s="81">
        <v>7307</v>
      </c>
      <c r="T16" s="6">
        <v>5.75</v>
      </c>
      <c r="U16" s="11">
        <v>0</v>
      </c>
      <c r="V16" s="8"/>
      <c r="W16" s="6"/>
      <c r="X16" s="11">
        <v>0</v>
      </c>
      <c r="Y16" s="8"/>
      <c r="Z16" s="6"/>
      <c r="AA16" s="11">
        <v>0</v>
      </c>
      <c r="AB16" s="8"/>
      <c r="AC16" s="6"/>
      <c r="AD16" s="11">
        <v>0</v>
      </c>
      <c r="AE16" s="8"/>
      <c r="AF16" s="7"/>
      <c r="AG16" s="27">
        <v>3117.0600000000004</v>
      </c>
      <c r="AH16" s="128">
        <v>225547</v>
      </c>
      <c r="AI16" s="86">
        <f t="shared" si="2"/>
        <v>1.3820002039486228E-2</v>
      </c>
      <c r="AJ16" s="19">
        <v>12051.06</v>
      </c>
      <c r="AK16" s="128">
        <v>2410204</v>
      </c>
      <c r="AL16" s="86">
        <f t="shared" si="3"/>
        <v>5.0000165961055576E-3</v>
      </c>
      <c r="AM16" s="9">
        <v>0</v>
      </c>
      <c r="AN16" s="8"/>
      <c r="AO16" s="11"/>
      <c r="AP16" s="9">
        <v>0</v>
      </c>
      <c r="AQ16" s="8"/>
      <c r="AR16" s="6"/>
      <c r="AS16" s="88">
        <v>830.15</v>
      </c>
      <c r="AT16" s="12">
        <v>86</v>
      </c>
      <c r="AU16" s="7">
        <f t="shared" si="4"/>
        <v>9.6529069767441857</v>
      </c>
      <c r="AV16" s="82"/>
      <c r="AW16" s="67"/>
    </row>
    <row r="17" spans="1:49" x14ac:dyDescent="0.3">
      <c r="A17" s="192"/>
      <c r="B17" s="17" t="s">
        <v>13</v>
      </c>
      <c r="C17" s="19">
        <f t="shared" ref="C17:C29" si="5">D17*E17</f>
        <v>102176.34</v>
      </c>
      <c r="D17" s="83">
        <v>7262</v>
      </c>
      <c r="E17" s="6">
        <v>14.07</v>
      </c>
      <c r="F17" s="11">
        <v>0</v>
      </c>
      <c r="G17" s="8"/>
      <c r="H17" s="6"/>
      <c r="I17" s="11">
        <v>0</v>
      </c>
      <c r="J17" s="8"/>
      <c r="K17" s="6"/>
      <c r="L17" s="11">
        <v>0</v>
      </c>
      <c r="M17" s="8"/>
      <c r="N17" s="6"/>
      <c r="O17" s="11">
        <v>0</v>
      </c>
      <c r="P17" s="8"/>
      <c r="Q17" s="7"/>
      <c r="R17" s="9">
        <f t="shared" ref="R17:R22" si="6">S17*T17</f>
        <v>41756.5</v>
      </c>
      <c r="S17" s="83">
        <v>7262</v>
      </c>
      <c r="T17" s="6">
        <v>5.75</v>
      </c>
      <c r="U17" s="11">
        <v>0</v>
      </c>
      <c r="V17" s="8"/>
      <c r="W17" s="6"/>
      <c r="X17" s="11">
        <v>0</v>
      </c>
      <c r="Y17" s="8"/>
      <c r="Z17" s="6"/>
      <c r="AA17" s="11">
        <v>0</v>
      </c>
      <c r="AB17" s="8"/>
      <c r="AC17" s="6"/>
      <c r="AD17" s="11">
        <v>0</v>
      </c>
      <c r="AE17" s="8"/>
      <c r="AF17" s="7"/>
      <c r="AG17" s="27">
        <v>3287.23</v>
      </c>
      <c r="AH17" s="23">
        <v>237860</v>
      </c>
      <c r="AI17" s="86">
        <f t="shared" ref="AI17:AI22" si="7">AG17/AH17</f>
        <v>1.3820020179937779E-2</v>
      </c>
      <c r="AJ17" s="19">
        <v>9278.82</v>
      </c>
      <c r="AK17" s="23">
        <v>2246686</v>
      </c>
      <c r="AL17" s="86">
        <f t="shared" ref="AL17:AL22" si="8">AJ17/AK17</f>
        <v>4.1300030355821866E-3</v>
      </c>
      <c r="AM17" s="9">
        <v>0</v>
      </c>
      <c r="AN17" s="8"/>
      <c r="AO17" s="11"/>
      <c r="AP17" s="9">
        <v>0</v>
      </c>
      <c r="AQ17" s="8"/>
      <c r="AR17" s="6"/>
      <c r="AS17" s="88">
        <v>830.15</v>
      </c>
      <c r="AT17" s="12">
        <v>86</v>
      </c>
      <c r="AU17" s="7">
        <f t="shared" ref="AU17:AU22" si="9">AS17/AT17</f>
        <v>9.6529069767441857</v>
      </c>
      <c r="AV17" s="67"/>
      <c r="AW17" s="67"/>
    </row>
    <row r="18" spans="1:49" x14ac:dyDescent="0.3">
      <c r="A18" s="192"/>
      <c r="B18" s="17" t="s">
        <v>14</v>
      </c>
      <c r="C18" s="19">
        <f t="shared" si="5"/>
        <v>100727.13</v>
      </c>
      <c r="D18" s="83">
        <v>7159</v>
      </c>
      <c r="E18" s="6">
        <v>14.07</v>
      </c>
      <c r="F18" s="11">
        <v>0</v>
      </c>
      <c r="G18" s="8"/>
      <c r="H18" s="6"/>
      <c r="I18" s="11">
        <v>0</v>
      </c>
      <c r="J18" s="8"/>
      <c r="K18" s="6"/>
      <c r="L18" s="11">
        <v>0</v>
      </c>
      <c r="M18" s="8"/>
      <c r="N18" s="6"/>
      <c r="O18" s="11">
        <v>0</v>
      </c>
      <c r="P18" s="8"/>
      <c r="Q18" s="7"/>
      <c r="R18" s="9">
        <f t="shared" si="6"/>
        <v>41164.25</v>
      </c>
      <c r="S18" s="83">
        <v>7159</v>
      </c>
      <c r="T18" s="6">
        <v>5.75</v>
      </c>
      <c r="U18" s="11">
        <v>0</v>
      </c>
      <c r="V18" s="8"/>
      <c r="W18" s="6"/>
      <c r="X18" s="11">
        <v>0</v>
      </c>
      <c r="Y18" s="8"/>
      <c r="Z18" s="6"/>
      <c r="AA18" s="11">
        <v>0</v>
      </c>
      <c r="AB18" s="8"/>
      <c r="AC18" s="6"/>
      <c r="AD18" s="11">
        <v>0</v>
      </c>
      <c r="AE18" s="8"/>
      <c r="AF18" s="7"/>
      <c r="AG18" s="27">
        <v>3302.55</v>
      </c>
      <c r="AH18" s="23">
        <v>238969</v>
      </c>
      <c r="AI18" s="86">
        <f t="shared" si="7"/>
        <v>1.381999338826375E-2</v>
      </c>
      <c r="AJ18" s="129">
        <v>4363.0200000000004</v>
      </c>
      <c r="AK18" s="71">
        <v>1223160</v>
      </c>
      <c r="AL18" s="152">
        <f t="shared" si="8"/>
        <v>3.5670067693515163E-3</v>
      </c>
      <c r="AM18" s="9">
        <v>0</v>
      </c>
      <c r="AN18" s="8"/>
      <c r="AO18" s="11"/>
      <c r="AP18" s="9">
        <v>0</v>
      </c>
      <c r="AQ18" s="8"/>
      <c r="AR18" s="6"/>
      <c r="AS18" s="88">
        <v>830.15</v>
      </c>
      <c r="AT18" s="12">
        <v>86</v>
      </c>
      <c r="AU18" s="7">
        <f t="shared" si="9"/>
        <v>9.6529069767441857</v>
      </c>
      <c r="AV18" s="67"/>
      <c r="AW18" s="67"/>
    </row>
    <row r="19" spans="1:49" x14ac:dyDescent="0.3">
      <c r="A19" s="192"/>
      <c r="B19" s="17" t="s">
        <v>15</v>
      </c>
      <c r="C19" s="19">
        <f t="shared" si="5"/>
        <v>99981.42</v>
      </c>
      <c r="D19" s="83">
        <v>7106</v>
      </c>
      <c r="E19" s="6">
        <v>14.07</v>
      </c>
      <c r="F19" s="11">
        <v>0</v>
      </c>
      <c r="G19" s="8"/>
      <c r="H19" s="6"/>
      <c r="I19" s="11">
        <v>0</v>
      </c>
      <c r="J19" s="8"/>
      <c r="K19" s="6"/>
      <c r="L19" s="11">
        <v>0</v>
      </c>
      <c r="M19" s="8"/>
      <c r="N19" s="6"/>
      <c r="O19" s="11">
        <v>0</v>
      </c>
      <c r="P19" s="8"/>
      <c r="Q19" s="7"/>
      <c r="R19" s="9">
        <f t="shared" si="6"/>
        <v>40859.5</v>
      </c>
      <c r="S19" s="83">
        <v>7106</v>
      </c>
      <c r="T19" s="6">
        <v>5.75</v>
      </c>
      <c r="U19" s="11">
        <v>0</v>
      </c>
      <c r="V19" s="8"/>
      <c r="W19" s="6"/>
      <c r="X19" s="11">
        <v>0</v>
      </c>
      <c r="Y19" s="8"/>
      <c r="Z19" s="6"/>
      <c r="AA19" s="11">
        <v>0</v>
      </c>
      <c r="AB19" s="8"/>
      <c r="AC19" s="6"/>
      <c r="AD19" s="11">
        <v>0</v>
      </c>
      <c r="AE19" s="8"/>
      <c r="AF19" s="7"/>
      <c r="AG19" s="27">
        <v>3256.97</v>
      </c>
      <c r="AH19" s="170">
        <v>235669</v>
      </c>
      <c r="AI19" s="86">
        <f t="shared" si="7"/>
        <v>1.3820103619907582E-2</v>
      </c>
      <c r="AJ19" s="129">
        <v>751.02</v>
      </c>
      <c r="AK19" s="169">
        <v>210547</v>
      </c>
      <c r="AL19" s="152">
        <f t="shared" si="8"/>
        <v>3.566994542786171E-3</v>
      </c>
      <c r="AM19" s="9">
        <v>0</v>
      </c>
      <c r="AN19" s="8"/>
      <c r="AO19" s="11"/>
      <c r="AP19" s="9">
        <v>0</v>
      </c>
      <c r="AQ19" s="8"/>
      <c r="AR19" s="6"/>
      <c r="AS19" s="88">
        <v>830.15</v>
      </c>
      <c r="AT19" s="12">
        <v>86</v>
      </c>
      <c r="AU19" s="7">
        <f t="shared" si="9"/>
        <v>9.6529069767441857</v>
      </c>
      <c r="AV19" s="67"/>
      <c r="AW19" s="67"/>
    </row>
    <row r="20" spans="1:49" x14ac:dyDescent="0.3">
      <c r="A20" s="192"/>
      <c r="B20" s="17" t="s">
        <v>16</v>
      </c>
      <c r="C20" s="19">
        <f t="shared" si="5"/>
        <v>98926.17</v>
      </c>
      <c r="D20" s="83">
        <v>7031</v>
      </c>
      <c r="E20" s="6">
        <v>14.07</v>
      </c>
      <c r="F20" s="11">
        <v>0</v>
      </c>
      <c r="G20" s="8"/>
      <c r="H20" s="6"/>
      <c r="I20" s="11">
        <v>0</v>
      </c>
      <c r="J20" s="8"/>
      <c r="K20" s="6"/>
      <c r="L20" s="11">
        <v>0</v>
      </c>
      <c r="M20" s="8"/>
      <c r="N20" s="6"/>
      <c r="O20" s="11">
        <v>0</v>
      </c>
      <c r="P20" s="8"/>
      <c r="Q20" s="7"/>
      <c r="R20" s="9">
        <f t="shared" si="6"/>
        <v>40428.25</v>
      </c>
      <c r="S20" s="83">
        <v>7031</v>
      </c>
      <c r="T20" s="6">
        <v>5.75</v>
      </c>
      <c r="U20" s="11">
        <v>0</v>
      </c>
      <c r="V20" s="8"/>
      <c r="W20" s="6"/>
      <c r="X20" s="11">
        <v>0</v>
      </c>
      <c r="Y20" s="8"/>
      <c r="Z20" s="6"/>
      <c r="AA20" s="11">
        <v>0</v>
      </c>
      <c r="AB20" s="8"/>
      <c r="AC20" s="6"/>
      <c r="AD20" s="11">
        <v>0</v>
      </c>
      <c r="AE20" s="8"/>
      <c r="AF20" s="7"/>
      <c r="AG20" s="27">
        <v>3372.4800000000005</v>
      </c>
      <c r="AH20" s="170">
        <v>244029</v>
      </c>
      <c r="AI20" s="86">
        <f t="shared" si="7"/>
        <v>1.3819996803658583E-2</v>
      </c>
      <c r="AJ20" s="129">
        <v>706.99000000000012</v>
      </c>
      <c r="AK20" s="169">
        <v>198201</v>
      </c>
      <c r="AL20" s="152">
        <f t="shared" si="8"/>
        <v>3.5670354841802017E-3</v>
      </c>
      <c r="AM20" s="9">
        <v>0</v>
      </c>
      <c r="AN20" s="8"/>
      <c r="AO20" s="11"/>
      <c r="AP20" s="9">
        <v>0</v>
      </c>
      <c r="AQ20" s="8"/>
      <c r="AR20" s="6"/>
      <c r="AS20" s="88">
        <v>830.15</v>
      </c>
      <c r="AT20" s="12">
        <v>86</v>
      </c>
      <c r="AU20" s="7">
        <f t="shared" si="9"/>
        <v>9.6529069767441857</v>
      </c>
      <c r="AV20" s="67"/>
      <c r="AW20" s="67"/>
    </row>
    <row r="21" spans="1:49" x14ac:dyDescent="0.3">
      <c r="A21" s="192"/>
      <c r="B21" s="17" t="s">
        <v>17</v>
      </c>
      <c r="C21" s="19">
        <f t="shared" si="5"/>
        <v>98011.62</v>
      </c>
      <c r="D21" s="83">
        <v>6966</v>
      </c>
      <c r="E21" s="6">
        <v>14.07</v>
      </c>
      <c r="F21" s="11">
        <v>0</v>
      </c>
      <c r="G21" s="8"/>
      <c r="H21" s="6"/>
      <c r="I21" s="11">
        <v>0</v>
      </c>
      <c r="J21" s="8"/>
      <c r="K21" s="6"/>
      <c r="L21" s="11">
        <v>0</v>
      </c>
      <c r="M21" s="8"/>
      <c r="N21" s="6"/>
      <c r="O21" s="11">
        <v>0</v>
      </c>
      <c r="P21" s="8"/>
      <c r="Q21" s="7"/>
      <c r="R21" s="9">
        <f t="shared" si="6"/>
        <v>40054.5</v>
      </c>
      <c r="S21" s="83">
        <v>6966</v>
      </c>
      <c r="T21" s="6">
        <v>5.75</v>
      </c>
      <c r="U21" s="11">
        <v>0</v>
      </c>
      <c r="V21" s="8"/>
      <c r="W21" s="6"/>
      <c r="X21" s="11">
        <v>0</v>
      </c>
      <c r="Y21" s="8"/>
      <c r="Z21" s="6"/>
      <c r="AA21" s="11">
        <v>0</v>
      </c>
      <c r="AB21" s="8"/>
      <c r="AC21" s="6"/>
      <c r="AD21" s="11">
        <v>0</v>
      </c>
      <c r="AE21" s="8"/>
      <c r="AF21" s="7"/>
      <c r="AG21" s="27">
        <v>3157.43</v>
      </c>
      <c r="AH21" s="170">
        <v>228469</v>
      </c>
      <c r="AI21" s="86">
        <f t="shared" si="7"/>
        <v>1.3819949314786688E-2</v>
      </c>
      <c r="AJ21" s="129">
        <v>735.7</v>
      </c>
      <c r="AK21" s="169">
        <v>206254</v>
      </c>
      <c r="AL21" s="152">
        <f t="shared" si="8"/>
        <v>3.5669611256024126E-3</v>
      </c>
      <c r="AM21" s="9">
        <v>0</v>
      </c>
      <c r="AN21" s="8"/>
      <c r="AO21" s="11"/>
      <c r="AP21" s="9">
        <v>0</v>
      </c>
      <c r="AQ21" s="8"/>
      <c r="AR21" s="6"/>
      <c r="AS21" s="88">
        <v>812.29</v>
      </c>
      <c r="AT21" s="12">
        <v>84</v>
      </c>
      <c r="AU21" s="7">
        <f t="shared" si="9"/>
        <v>9.6701190476190479</v>
      </c>
      <c r="AV21" s="67"/>
      <c r="AW21" s="67"/>
    </row>
    <row r="22" spans="1:49" x14ac:dyDescent="0.3">
      <c r="A22" s="192"/>
      <c r="B22" s="17" t="s">
        <v>18</v>
      </c>
      <c r="C22" s="19">
        <f t="shared" si="5"/>
        <v>97561.38</v>
      </c>
      <c r="D22" s="83">
        <v>6934</v>
      </c>
      <c r="E22" s="6">
        <v>14.07</v>
      </c>
      <c r="F22" s="11">
        <v>0</v>
      </c>
      <c r="G22" s="8"/>
      <c r="H22" s="6"/>
      <c r="I22" s="11">
        <v>0</v>
      </c>
      <c r="J22" s="8"/>
      <c r="K22" s="6"/>
      <c r="L22" s="11">
        <v>0</v>
      </c>
      <c r="M22" s="8"/>
      <c r="N22" s="6"/>
      <c r="O22" s="11">
        <v>0</v>
      </c>
      <c r="P22" s="8"/>
      <c r="Q22" s="7"/>
      <c r="R22" s="9">
        <f t="shared" si="6"/>
        <v>39870.5</v>
      </c>
      <c r="S22" s="83">
        <v>6934</v>
      </c>
      <c r="T22" s="6">
        <v>5.75</v>
      </c>
      <c r="U22" s="11">
        <v>0</v>
      </c>
      <c r="V22" s="8"/>
      <c r="W22" s="6"/>
      <c r="X22" s="11">
        <v>0</v>
      </c>
      <c r="Y22" s="8"/>
      <c r="Z22" s="6"/>
      <c r="AA22" s="11">
        <v>0</v>
      </c>
      <c r="AB22" s="8"/>
      <c r="AC22" s="6"/>
      <c r="AD22" s="11">
        <v>0</v>
      </c>
      <c r="AE22" s="8"/>
      <c r="AF22" s="7"/>
      <c r="AG22" s="27">
        <v>3077.05</v>
      </c>
      <c r="AH22" s="170">
        <v>222651</v>
      </c>
      <c r="AI22" s="86">
        <f t="shared" si="7"/>
        <v>1.3820059195781741E-2</v>
      </c>
      <c r="AJ22" s="158">
        <v>911.22999999999979</v>
      </c>
      <c r="AK22" s="169">
        <v>255463</v>
      </c>
      <c r="AL22" s="152">
        <f t="shared" si="8"/>
        <v>3.566974473798553E-3</v>
      </c>
      <c r="AM22" s="9">
        <v>0</v>
      </c>
      <c r="AN22" s="8"/>
      <c r="AO22" s="11"/>
      <c r="AP22" s="9">
        <v>0</v>
      </c>
      <c r="AQ22" s="8"/>
      <c r="AR22" s="6"/>
      <c r="AS22" s="88">
        <v>812.29</v>
      </c>
      <c r="AT22" s="12">
        <v>84</v>
      </c>
      <c r="AU22" s="7">
        <f t="shared" si="9"/>
        <v>9.6701190476190479</v>
      </c>
      <c r="AV22" s="67"/>
      <c r="AW22" s="67"/>
    </row>
    <row r="23" spans="1:49" s="26" customFormat="1" x14ac:dyDescent="0.3">
      <c r="A23" s="193"/>
      <c r="B23" s="49" t="s">
        <v>64</v>
      </c>
      <c r="C23" s="50">
        <f>SUM(C11:C22)</f>
        <v>1217927.3399999999</v>
      </c>
      <c r="D23" s="265" t="s">
        <v>32</v>
      </c>
      <c r="E23" s="249"/>
      <c r="F23" s="51">
        <f>SUM(F11:F22)</f>
        <v>0</v>
      </c>
      <c r="G23" s="249" t="s">
        <v>32</v>
      </c>
      <c r="H23" s="250"/>
      <c r="I23" s="51">
        <f>SUM(I11:I22)</f>
        <v>0</v>
      </c>
      <c r="J23" s="249" t="s">
        <v>32</v>
      </c>
      <c r="K23" s="250"/>
      <c r="L23" s="51">
        <f>SUM(L11:L22)</f>
        <v>0</v>
      </c>
      <c r="M23" s="249" t="s">
        <v>32</v>
      </c>
      <c r="N23" s="250"/>
      <c r="O23" s="51">
        <f>SUM(O11:O22)</f>
        <v>0</v>
      </c>
      <c r="P23" s="249"/>
      <c r="Q23" s="266"/>
      <c r="R23" s="52">
        <f>SUM(R11:R22)</f>
        <v>497731.5</v>
      </c>
      <c r="S23" s="265" t="s">
        <v>32</v>
      </c>
      <c r="T23" s="265"/>
      <c r="U23" s="51">
        <f>SUM(U11:U22)</f>
        <v>0</v>
      </c>
      <c r="V23" s="249" t="s">
        <v>32</v>
      </c>
      <c r="W23" s="250"/>
      <c r="X23" s="51">
        <f>SUM(X11:X22)</f>
        <v>0</v>
      </c>
      <c r="Y23" s="249" t="s">
        <v>32</v>
      </c>
      <c r="Z23" s="250"/>
      <c r="AA23" s="51">
        <f>SUM(AA11:AA22)</f>
        <v>0</v>
      </c>
      <c r="AB23" s="249" t="s">
        <v>32</v>
      </c>
      <c r="AC23" s="250"/>
      <c r="AD23" s="51">
        <f>SUM(AD11:AD22)</f>
        <v>0</v>
      </c>
      <c r="AE23" s="249"/>
      <c r="AF23" s="266"/>
      <c r="AG23" s="50">
        <f>SUM(AG11:AG22)</f>
        <v>40781.130000000005</v>
      </c>
      <c r="AH23" s="298" t="s">
        <v>32</v>
      </c>
      <c r="AI23" s="299"/>
      <c r="AJ23" s="141">
        <f>SUM(AJ11:AJ22)</f>
        <v>96565.27</v>
      </c>
      <c r="AK23" s="314" t="s">
        <v>32</v>
      </c>
      <c r="AL23" s="315"/>
      <c r="AM23" s="150">
        <f>SUM(AM11:AM22)</f>
        <v>0</v>
      </c>
      <c r="AN23" s="249" t="s">
        <v>32</v>
      </c>
      <c r="AO23" s="275"/>
      <c r="AP23" s="150">
        <f>SUM(AP11:AP22)</f>
        <v>0</v>
      </c>
      <c r="AQ23" s="249" t="s">
        <v>32</v>
      </c>
      <c r="AR23" s="250"/>
      <c r="AS23" s="89">
        <f>SUM(AS11:AS22)</f>
        <v>9930.73</v>
      </c>
      <c r="AT23" s="265" t="s">
        <v>32</v>
      </c>
      <c r="AU23" s="249"/>
      <c r="AV23" s="69"/>
      <c r="AW23" s="69"/>
    </row>
    <row r="24" spans="1:49" ht="15" customHeight="1" x14ac:dyDescent="0.3">
      <c r="A24" s="191">
        <v>2018</v>
      </c>
      <c r="B24" s="42" t="s">
        <v>7</v>
      </c>
      <c r="C24" s="19">
        <f t="shared" si="5"/>
        <v>96801.600000000006</v>
      </c>
      <c r="D24" s="81">
        <v>6880</v>
      </c>
      <c r="E24" s="6">
        <v>14.07</v>
      </c>
      <c r="F24" s="11">
        <v>0</v>
      </c>
      <c r="G24" s="8"/>
      <c r="H24" s="6"/>
      <c r="I24" s="11">
        <v>0</v>
      </c>
      <c r="J24" s="8"/>
      <c r="K24" s="6"/>
      <c r="L24" s="11">
        <v>0</v>
      </c>
      <c r="M24" s="8"/>
      <c r="N24" s="6"/>
      <c r="O24" s="11">
        <v>0</v>
      </c>
      <c r="P24" s="8"/>
      <c r="Q24" s="7"/>
      <c r="R24" s="9">
        <f t="shared" ref="R24:R29" si="10">S24*T24</f>
        <v>39560</v>
      </c>
      <c r="S24" s="81">
        <v>6880</v>
      </c>
      <c r="T24" s="6">
        <v>5.75</v>
      </c>
      <c r="U24" s="11">
        <v>0</v>
      </c>
      <c r="V24" s="8"/>
      <c r="W24" s="6"/>
      <c r="X24" s="11">
        <v>0</v>
      </c>
      <c r="Y24" s="8"/>
      <c r="Z24" s="6"/>
      <c r="AA24" s="11">
        <v>0</v>
      </c>
      <c r="AB24" s="8"/>
      <c r="AC24" s="6"/>
      <c r="AD24" s="11">
        <v>0</v>
      </c>
      <c r="AE24" s="8"/>
      <c r="AF24" s="7"/>
      <c r="AG24" s="27">
        <v>3099.7000000000003</v>
      </c>
      <c r="AH24" s="170">
        <v>224290</v>
      </c>
      <c r="AI24" s="86">
        <f t="shared" ref="AI24:AI29" si="11">AG24/AH24</f>
        <v>1.3820054393865086E-2</v>
      </c>
      <c r="AJ24" s="304">
        <v>1006.76</v>
      </c>
      <c r="AK24" s="310">
        <v>282245</v>
      </c>
      <c r="AL24" s="152">
        <f t="shared" ref="AL24:AL29" si="12">AJ24/AK24</f>
        <v>3.5669719569877234E-3</v>
      </c>
      <c r="AM24" s="9">
        <v>0</v>
      </c>
      <c r="AN24" s="8"/>
      <c r="AO24" s="11"/>
      <c r="AP24" s="9">
        <v>0</v>
      </c>
      <c r="AQ24" s="8"/>
      <c r="AR24" s="6"/>
      <c r="AS24" s="88">
        <v>812.29</v>
      </c>
      <c r="AT24" s="12">
        <v>84</v>
      </c>
      <c r="AU24" s="7">
        <f t="shared" ref="AU24:AU29" si="13">AS24/AT24</f>
        <v>9.6701190476190479</v>
      </c>
      <c r="AV24" s="67"/>
      <c r="AW24" s="67"/>
    </row>
    <row r="25" spans="1:49" x14ac:dyDescent="0.3">
      <c r="A25" s="192"/>
      <c r="B25" s="17" t="s">
        <v>8</v>
      </c>
      <c r="C25" s="19">
        <f t="shared" si="5"/>
        <v>95788.56</v>
      </c>
      <c r="D25" s="81">
        <v>6808</v>
      </c>
      <c r="E25" s="6">
        <v>14.07</v>
      </c>
      <c r="F25" s="11">
        <v>0</v>
      </c>
      <c r="G25" s="8"/>
      <c r="H25" s="6"/>
      <c r="I25" s="11">
        <v>0</v>
      </c>
      <c r="J25" s="8"/>
      <c r="K25" s="6"/>
      <c r="L25" s="11">
        <v>0</v>
      </c>
      <c r="M25" s="8"/>
      <c r="N25" s="6"/>
      <c r="O25" s="11">
        <v>0</v>
      </c>
      <c r="P25" s="8"/>
      <c r="Q25" s="7"/>
      <c r="R25" s="9">
        <f t="shared" si="10"/>
        <v>39146</v>
      </c>
      <c r="S25" s="81">
        <v>6808</v>
      </c>
      <c r="T25" s="6">
        <v>5.75</v>
      </c>
      <c r="U25" s="11">
        <v>0</v>
      </c>
      <c r="V25" s="8"/>
      <c r="W25" s="6"/>
      <c r="X25" s="11">
        <v>0</v>
      </c>
      <c r="Y25" s="8"/>
      <c r="Z25" s="6"/>
      <c r="AA25" s="11">
        <v>0</v>
      </c>
      <c r="AB25" s="8"/>
      <c r="AC25" s="6"/>
      <c r="AD25" s="11">
        <v>0</v>
      </c>
      <c r="AE25" s="8"/>
      <c r="AF25" s="7"/>
      <c r="AG25" s="27">
        <v>3050.03</v>
      </c>
      <c r="AH25" s="170">
        <v>220697</v>
      </c>
      <c r="AI25" s="86">
        <f t="shared" si="11"/>
        <v>1.3819988491008035E-2</v>
      </c>
      <c r="AJ25" s="129">
        <v>1040.8700000000001</v>
      </c>
      <c r="AK25" s="169">
        <v>291805</v>
      </c>
      <c r="AL25" s="152">
        <f t="shared" si="12"/>
        <v>3.567005363170611E-3</v>
      </c>
      <c r="AM25" s="9">
        <v>0</v>
      </c>
      <c r="AN25" s="8"/>
      <c r="AO25" s="11"/>
      <c r="AP25" s="9">
        <v>0</v>
      </c>
      <c r="AQ25" s="8"/>
      <c r="AR25" s="6"/>
      <c r="AS25" s="88">
        <v>1075.06</v>
      </c>
      <c r="AT25" s="12">
        <v>106</v>
      </c>
      <c r="AU25" s="7">
        <f t="shared" si="13"/>
        <v>10.142075471698112</v>
      </c>
      <c r="AV25" s="67"/>
      <c r="AW25" s="67"/>
    </row>
    <row r="26" spans="1:49" x14ac:dyDescent="0.3">
      <c r="A26" s="192"/>
      <c r="B26" s="17" t="s">
        <v>9</v>
      </c>
      <c r="C26" s="19">
        <f t="shared" si="5"/>
        <v>95056.92</v>
      </c>
      <c r="D26" s="81">
        <v>6756</v>
      </c>
      <c r="E26" s="6">
        <v>14.07</v>
      </c>
      <c r="F26" s="11">
        <v>0</v>
      </c>
      <c r="G26" s="8"/>
      <c r="H26" s="6"/>
      <c r="I26" s="11">
        <v>0</v>
      </c>
      <c r="J26" s="8"/>
      <c r="K26" s="6"/>
      <c r="L26" s="11">
        <v>0</v>
      </c>
      <c r="M26" s="8"/>
      <c r="N26" s="6"/>
      <c r="O26" s="11">
        <v>0</v>
      </c>
      <c r="P26" s="8"/>
      <c r="Q26" s="7"/>
      <c r="R26" s="9">
        <f t="shared" si="10"/>
        <v>38847</v>
      </c>
      <c r="S26" s="81">
        <v>6756</v>
      </c>
      <c r="T26" s="6">
        <v>5.75</v>
      </c>
      <c r="U26" s="11">
        <v>0</v>
      </c>
      <c r="V26" s="8"/>
      <c r="W26" s="6"/>
      <c r="X26" s="11">
        <v>0</v>
      </c>
      <c r="Y26" s="8"/>
      <c r="Z26" s="6"/>
      <c r="AA26" s="11">
        <v>0</v>
      </c>
      <c r="AB26" s="8"/>
      <c r="AC26" s="6"/>
      <c r="AD26" s="11">
        <v>0</v>
      </c>
      <c r="AE26" s="8"/>
      <c r="AF26" s="7"/>
      <c r="AG26" s="27">
        <v>3017.95</v>
      </c>
      <c r="AH26" s="170">
        <v>218375</v>
      </c>
      <c r="AI26" s="86">
        <f t="shared" si="11"/>
        <v>1.3820034344590726E-2</v>
      </c>
      <c r="AJ26" s="129">
        <v>948.11000000000013</v>
      </c>
      <c r="AK26" s="169">
        <v>265800</v>
      </c>
      <c r="AL26" s="152">
        <f t="shared" si="12"/>
        <v>3.5670052671181343E-3</v>
      </c>
      <c r="AM26" s="9">
        <v>0</v>
      </c>
      <c r="AN26" s="8"/>
      <c r="AO26" s="11"/>
      <c r="AP26" s="9">
        <v>0</v>
      </c>
      <c r="AQ26" s="8"/>
      <c r="AR26" s="6"/>
      <c r="AS26" s="88">
        <v>1075.06</v>
      </c>
      <c r="AT26" s="12">
        <v>106</v>
      </c>
      <c r="AU26" s="7">
        <f t="shared" si="13"/>
        <v>10.142075471698112</v>
      </c>
      <c r="AV26" s="67"/>
      <c r="AW26" s="67"/>
    </row>
    <row r="27" spans="1:49" x14ac:dyDescent="0.3">
      <c r="A27" s="192"/>
      <c r="B27" s="17" t="s">
        <v>10</v>
      </c>
      <c r="C27" s="19">
        <f t="shared" si="5"/>
        <v>94240.86</v>
      </c>
      <c r="D27" s="81">
        <v>6698</v>
      </c>
      <c r="E27" s="6">
        <v>14.07</v>
      </c>
      <c r="F27" s="11">
        <v>0</v>
      </c>
      <c r="G27" s="8"/>
      <c r="H27" s="6"/>
      <c r="I27" s="11">
        <v>0</v>
      </c>
      <c r="J27" s="8"/>
      <c r="K27" s="6"/>
      <c r="L27" s="11">
        <v>0</v>
      </c>
      <c r="M27" s="8"/>
      <c r="N27" s="6"/>
      <c r="O27" s="11">
        <v>0</v>
      </c>
      <c r="P27" s="8"/>
      <c r="Q27" s="7"/>
      <c r="R27" s="9">
        <f t="shared" si="10"/>
        <v>38513.5</v>
      </c>
      <c r="S27" s="81">
        <v>6698</v>
      </c>
      <c r="T27" s="6">
        <v>5.75</v>
      </c>
      <c r="U27" s="11">
        <v>0</v>
      </c>
      <c r="V27" s="8"/>
      <c r="W27" s="6"/>
      <c r="X27" s="11">
        <v>0</v>
      </c>
      <c r="Y27" s="8"/>
      <c r="Z27" s="6"/>
      <c r="AA27" s="11">
        <v>0</v>
      </c>
      <c r="AB27" s="8"/>
      <c r="AC27" s="6"/>
      <c r="AD27" s="11">
        <v>0</v>
      </c>
      <c r="AE27" s="8"/>
      <c r="AF27" s="7"/>
      <c r="AG27" s="27">
        <v>3195.5200000000004</v>
      </c>
      <c r="AH27" s="170">
        <v>231223</v>
      </c>
      <c r="AI27" s="86">
        <f t="shared" si="11"/>
        <v>1.3820078452403094E-2</v>
      </c>
      <c r="AJ27" s="129">
        <v>1033.33</v>
      </c>
      <c r="AK27" s="169">
        <v>289693</v>
      </c>
      <c r="AL27" s="152">
        <f t="shared" si="12"/>
        <v>3.5669829785324463E-3</v>
      </c>
      <c r="AM27" s="9">
        <v>0</v>
      </c>
      <c r="AN27" s="8"/>
      <c r="AO27" s="11"/>
      <c r="AP27" s="9">
        <v>0</v>
      </c>
      <c r="AQ27" s="8"/>
      <c r="AR27" s="6"/>
      <c r="AS27" s="88">
        <v>1075.06</v>
      </c>
      <c r="AT27" s="12">
        <v>106</v>
      </c>
      <c r="AU27" s="7">
        <f t="shared" si="13"/>
        <v>10.142075471698112</v>
      </c>
      <c r="AV27" s="82"/>
      <c r="AW27" s="67"/>
    </row>
    <row r="28" spans="1:49" x14ac:dyDescent="0.3">
      <c r="A28" s="192"/>
      <c r="B28" s="17" t="s">
        <v>11</v>
      </c>
      <c r="C28" s="19">
        <f t="shared" si="5"/>
        <v>91046.97</v>
      </c>
      <c r="D28" s="81">
        <v>6471</v>
      </c>
      <c r="E28" s="6">
        <v>14.07</v>
      </c>
      <c r="F28" s="11">
        <v>0</v>
      </c>
      <c r="G28" s="8"/>
      <c r="H28" s="6"/>
      <c r="I28" s="11">
        <v>0</v>
      </c>
      <c r="J28" s="8"/>
      <c r="K28" s="6"/>
      <c r="L28" s="11">
        <v>0</v>
      </c>
      <c r="M28" s="8"/>
      <c r="N28" s="6"/>
      <c r="O28" s="11">
        <v>0</v>
      </c>
      <c r="P28" s="8"/>
      <c r="Q28" s="7"/>
      <c r="R28" s="9">
        <f t="shared" si="10"/>
        <v>37208.25</v>
      </c>
      <c r="S28" s="81">
        <v>6471</v>
      </c>
      <c r="T28" s="6">
        <v>5.75</v>
      </c>
      <c r="U28" s="11">
        <v>0</v>
      </c>
      <c r="V28" s="8"/>
      <c r="W28" s="6"/>
      <c r="X28" s="11">
        <v>0</v>
      </c>
      <c r="Y28" s="8"/>
      <c r="Z28" s="6"/>
      <c r="AA28" s="11">
        <v>0</v>
      </c>
      <c r="AB28" s="8"/>
      <c r="AC28" s="6"/>
      <c r="AD28" s="11">
        <v>0</v>
      </c>
      <c r="AE28" s="8"/>
      <c r="AF28" s="7"/>
      <c r="AG28" s="27">
        <v>2883.4000000000005</v>
      </c>
      <c r="AH28" s="170">
        <v>208639</v>
      </c>
      <c r="AI28" s="86">
        <f t="shared" si="11"/>
        <v>1.3820043232569176E-2</v>
      </c>
      <c r="AJ28" s="129">
        <v>937.29</v>
      </c>
      <c r="AK28" s="169">
        <v>262770</v>
      </c>
      <c r="AL28" s="152">
        <f t="shared" si="12"/>
        <v>3.5669596985957301E-3</v>
      </c>
      <c r="AM28" s="9">
        <v>0</v>
      </c>
      <c r="AN28" s="8"/>
      <c r="AO28" s="11"/>
      <c r="AP28" s="9">
        <v>0</v>
      </c>
      <c r="AQ28" s="8"/>
      <c r="AR28" s="6"/>
      <c r="AS28" s="88">
        <v>1075.06</v>
      </c>
      <c r="AT28" s="12">
        <v>106</v>
      </c>
      <c r="AU28" s="7">
        <f t="shared" si="13"/>
        <v>10.142075471698112</v>
      </c>
      <c r="AV28" s="82"/>
      <c r="AW28" s="67"/>
    </row>
    <row r="29" spans="1:49" x14ac:dyDescent="0.3">
      <c r="A29" s="192"/>
      <c r="B29" s="17" t="s">
        <v>12</v>
      </c>
      <c r="C29" s="19">
        <f t="shared" si="5"/>
        <v>90118.35</v>
      </c>
      <c r="D29" s="81">
        <v>6405</v>
      </c>
      <c r="E29" s="6">
        <v>14.07</v>
      </c>
      <c r="F29" s="11">
        <v>0</v>
      </c>
      <c r="G29" s="8"/>
      <c r="H29" s="6"/>
      <c r="I29" s="11">
        <v>0</v>
      </c>
      <c r="J29" s="8"/>
      <c r="K29" s="6"/>
      <c r="L29" s="11">
        <v>0</v>
      </c>
      <c r="M29" s="8"/>
      <c r="N29" s="6"/>
      <c r="O29" s="11">
        <v>0</v>
      </c>
      <c r="P29" s="8"/>
      <c r="Q29" s="7"/>
      <c r="R29" s="9">
        <f t="shared" si="10"/>
        <v>36828.75</v>
      </c>
      <c r="S29" s="81">
        <v>6405</v>
      </c>
      <c r="T29" s="6">
        <v>5.75</v>
      </c>
      <c r="U29" s="11">
        <v>0</v>
      </c>
      <c r="V29" s="8"/>
      <c r="W29" s="6"/>
      <c r="X29" s="11">
        <v>0</v>
      </c>
      <c r="Y29" s="8"/>
      <c r="Z29" s="6"/>
      <c r="AA29" s="11">
        <v>0</v>
      </c>
      <c r="AB29" s="8"/>
      <c r="AC29" s="6"/>
      <c r="AD29" s="11">
        <v>0</v>
      </c>
      <c r="AE29" s="8"/>
      <c r="AF29" s="7"/>
      <c r="AG29" s="27">
        <v>2970.8500000000008</v>
      </c>
      <c r="AH29" s="165">
        <v>214967</v>
      </c>
      <c r="AI29" s="86">
        <f t="shared" si="11"/>
        <v>1.382002819037341E-2</v>
      </c>
      <c r="AJ29" s="27">
        <v>1059.5</v>
      </c>
      <c r="AK29" s="305">
        <v>297022</v>
      </c>
      <c r="AL29" s="86">
        <f t="shared" si="12"/>
        <v>3.5670758395001043E-3</v>
      </c>
      <c r="AM29" s="151">
        <v>0</v>
      </c>
      <c r="AN29" s="8"/>
      <c r="AO29" s="11"/>
      <c r="AP29" s="151">
        <v>0</v>
      </c>
      <c r="AQ29" s="8"/>
      <c r="AR29" s="6"/>
      <c r="AS29" s="302">
        <v>1068.8899999999999</v>
      </c>
      <c r="AT29" s="12">
        <v>106</v>
      </c>
      <c r="AU29" s="7">
        <f t="shared" si="13"/>
        <v>10.083867924528301</v>
      </c>
      <c r="AV29" s="82"/>
      <c r="AW29" s="67"/>
    </row>
    <row r="30" spans="1:49" s="26" customFormat="1" x14ac:dyDescent="0.3">
      <c r="A30" s="193"/>
      <c r="B30" s="49" t="s">
        <v>67</v>
      </c>
      <c r="C30" s="50">
        <f>SUM(C24:C29)</f>
        <v>563053.26</v>
      </c>
      <c r="D30" s="265" t="s">
        <v>32</v>
      </c>
      <c r="E30" s="249"/>
      <c r="F30" s="51">
        <f>SUM(F24:F29)</f>
        <v>0</v>
      </c>
      <c r="G30" s="249" t="s">
        <v>32</v>
      </c>
      <c r="H30" s="250"/>
      <c r="I30" s="51">
        <f>SUM(I24:I29)</f>
        <v>0</v>
      </c>
      <c r="J30" s="249" t="s">
        <v>32</v>
      </c>
      <c r="K30" s="250"/>
      <c r="L30" s="51">
        <f>SUM(L24:L29)</f>
        <v>0</v>
      </c>
      <c r="M30" s="249" t="s">
        <v>32</v>
      </c>
      <c r="N30" s="250"/>
      <c r="O30" s="51">
        <f>SUM(O24:O29)</f>
        <v>0</v>
      </c>
      <c r="P30" s="249" t="s">
        <v>32</v>
      </c>
      <c r="Q30" s="266"/>
      <c r="R30" s="52">
        <f>SUM(R24:R29)</f>
        <v>230103.5</v>
      </c>
      <c r="S30" s="265" t="s">
        <v>32</v>
      </c>
      <c r="T30" s="265"/>
      <c r="U30" s="53">
        <f>SUM(U24:U29)</f>
        <v>0</v>
      </c>
      <c r="V30" s="265" t="s">
        <v>32</v>
      </c>
      <c r="W30" s="249"/>
      <c r="X30" s="53">
        <f>SUM(X24:X29)</f>
        <v>0</v>
      </c>
      <c r="Y30" s="265" t="s">
        <v>32</v>
      </c>
      <c r="Z30" s="249"/>
      <c r="AA30" s="53">
        <f>SUM(AA24:AA29)</f>
        <v>0</v>
      </c>
      <c r="AB30" s="265" t="s">
        <v>32</v>
      </c>
      <c r="AC30" s="249"/>
      <c r="AD30" s="53">
        <f>SUM(AD24:AD29)</f>
        <v>0</v>
      </c>
      <c r="AE30" s="265" t="s">
        <v>32</v>
      </c>
      <c r="AF30" s="267"/>
      <c r="AG30" s="50">
        <f>SUM(AG24:AG29)</f>
        <v>18217.450000000004</v>
      </c>
      <c r="AH30" s="300" t="s">
        <v>32</v>
      </c>
      <c r="AI30" s="249"/>
      <c r="AJ30" s="50">
        <f>SUM(AJ24:AJ29)</f>
        <v>6025.8600000000006</v>
      </c>
      <c r="AK30" s="300" t="s">
        <v>32</v>
      </c>
      <c r="AL30" s="249"/>
      <c r="AM30" s="50">
        <f>SUM(AM24:AM29)</f>
        <v>0</v>
      </c>
      <c r="AN30" s="265" t="s">
        <v>32</v>
      </c>
      <c r="AO30" s="249"/>
      <c r="AP30" s="50">
        <f>SUM(AP24:AP29)</f>
        <v>0</v>
      </c>
      <c r="AQ30" s="265" t="s">
        <v>32</v>
      </c>
      <c r="AR30" s="249"/>
      <c r="AS30" s="90">
        <f>SUM(AS24:AS29)</f>
        <v>6181.42</v>
      </c>
      <c r="AT30" s="265" t="s">
        <v>32</v>
      </c>
      <c r="AU30" s="249"/>
      <c r="AV30" s="69"/>
      <c r="AW30" s="69"/>
    </row>
    <row r="31" spans="1:49" s="26" customFormat="1" ht="15.75" thickBot="1" x14ac:dyDescent="0.3">
      <c r="B31" s="49" t="s">
        <v>19</v>
      </c>
      <c r="C31" s="57">
        <f>C23+C30</f>
        <v>1780980.5999999999</v>
      </c>
      <c r="D31" s="269" t="s">
        <v>32</v>
      </c>
      <c r="E31" s="270"/>
      <c r="F31" s="58">
        <f>F23+F30</f>
        <v>0</v>
      </c>
      <c r="G31" s="269" t="s">
        <v>32</v>
      </c>
      <c r="H31" s="270"/>
      <c r="I31" s="58">
        <f>I23+I30</f>
        <v>0</v>
      </c>
      <c r="J31" s="269" t="s">
        <v>32</v>
      </c>
      <c r="K31" s="270"/>
      <c r="L31" s="58">
        <f>L23+L30</f>
        <v>0</v>
      </c>
      <c r="M31" s="269" t="s">
        <v>32</v>
      </c>
      <c r="N31" s="270"/>
      <c r="O31" s="58">
        <f>O23+O30</f>
        <v>0</v>
      </c>
      <c r="P31" s="269" t="s">
        <v>32</v>
      </c>
      <c r="Q31" s="271"/>
      <c r="R31" s="59">
        <f>R23+R30</f>
        <v>727835</v>
      </c>
      <c r="S31" s="269" t="s">
        <v>32</v>
      </c>
      <c r="T31" s="269"/>
      <c r="U31" s="60">
        <f>U23+U30</f>
        <v>0</v>
      </c>
      <c r="V31" s="269" t="s">
        <v>32</v>
      </c>
      <c r="W31" s="270"/>
      <c r="X31" s="60">
        <f>X23+X30</f>
        <v>0</v>
      </c>
      <c r="Y31" s="269" t="s">
        <v>32</v>
      </c>
      <c r="Z31" s="270"/>
      <c r="AA31" s="60">
        <f>AA23+AA30</f>
        <v>0</v>
      </c>
      <c r="AB31" s="269" t="s">
        <v>32</v>
      </c>
      <c r="AC31" s="270"/>
      <c r="AD31" s="60">
        <f>AD23+AD30</f>
        <v>0</v>
      </c>
      <c r="AE31" s="269" t="s">
        <v>32</v>
      </c>
      <c r="AF31" s="271"/>
      <c r="AG31" s="57">
        <f>AG23+AG30</f>
        <v>58998.580000000009</v>
      </c>
      <c r="AH31" s="269" t="s">
        <v>32</v>
      </c>
      <c r="AI31" s="270"/>
      <c r="AJ31" s="57">
        <f>AJ23+AJ30</f>
        <v>102591.13</v>
      </c>
      <c r="AK31" s="269" t="s">
        <v>32</v>
      </c>
      <c r="AL31" s="270"/>
      <c r="AM31" s="57">
        <f>AM23+AM30</f>
        <v>0</v>
      </c>
      <c r="AN31" s="269" t="s">
        <v>32</v>
      </c>
      <c r="AO31" s="270"/>
      <c r="AP31" s="57">
        <f>AP23+AP30</f>
        <v>0</v>
      </c>
      <c r="AQ31" s="269" t="s">
        <v>32</v>
      </c>
      <c r="AR31" s="270"/>
      <c r="AS31" s="61">
        <f>AS23+AS30</f>
        <v>16112.15</v>
      </c>
      <c r="AT31" s="269" t="s">
        <v>32</v>
      </c>
      <c r="AU31" s="270"/>
    </row>
    <row r="33" spans="42:47" x14ac:dyDescent="0.3">
      <c r="AP33" s="62"/>
      <c r="AQ33" s="62"/>
      <c r="AR33" s="62"/>
      <c r="AS33" s="239" t="s">
        <v>50</v>
      </c>
      <c r="AT33" s="239"/>
      <c r="AU33" s="239"/>
    </row>
    <row r="34" spans="42:47" x14ac:dyDescent="0.3">
      <c r="AP34" s="62"/>
      <c r="AQ34" s="62"/>
      <c r="AR34" s="62"/>
      <c r="AS34" s="239"/>
      <c r="AT34" s="239"/>
      <c r="AU34" s="239"/>
    </row>
    <row r="35" spans="42:47" x14ac:dyDescent="0.3">
      <c r="AP35" s="62"/>
      <c r="AQ35" s="62"/>
      <c r="AR35" s="62"/>
      <c r="AS35" s="239"/>
      <c r="AT35" s="239"/>
      <c r="AU35" s="239"/>
    </row>
    <row r="36" spans="42:47" x14ac:dyDescent="0.3">
      <c r="AP36" s="62"/>
      <c r="AQ36" s="62"/>
      <c r="AR36" s="62"/>
      <c r="AS36" s="239"/>
      <c r="AT36" s="239"/>
      <c r="AU36" s="239"/>
    </row>
    <row r="37" spans="42:47" ht="15" x14ac:dyDescent="0.25">
      <c r="AS37" s="63"/>
      <c r="AT37" s="63"/>
      <c r="AU37" s="63"/>
    </row>
    <row r="38" spans="42:47" ht="15" x14ac:dyDescent="0.25">
      <c r="AS38" s="62"/>
      <c r="AT38" s="62"/>
      <c r="AU38" s="62"/>
    </row>
    <row r="39" spans="42:47" ht="15" x14ac:dyDescent="0.25">
      <c r="AS39" s="62"/>
      <c r="AT39" s="62"/>
      <c r="AU39" s="62"/>
    </row>
    <row r="40" spans="42:47" ht="15" x14ac:dyDescent="0.25">
      <c r="AS40" s="62"/>
      <c r="AT40" s="62"/>
      <c r="AU40" s="62"/>
    </row>
    <row r="41" spans="42:47" x14ac:dyDescent="0.3">
      <c r="AS41" s="62"/>
      <c r="AT41" s="62"/>
      <c r="AU41" s="62"/>
    </row>
    <row r="42" spans="42:47" x14ac:dyDescent="0.3">
      <c r="AS42" s="62"/>
      <c r="AT42" s="62"/>
      <c r="AU42" s="62"/>
    </row>
  </sheetData>
  <mergeCells count="79">
    <mergeCell ref="AT31:AU31"/>
    <mergeCell ref="AS33:AU36"/>
    <mergeCell ref="AQ30:AR30"/>
    <mergeCell ref="S31:T31"/>
    <mergeCell ref="V31:W31"/>
    <mergeCell ref="Y31:Z31"/>
    <mergeCell ref="AB31:AC31"/>
    <mergeCell ref="AE31:AF31"/>
    <mergeCell ref="AK31:AL31"/>
    <mergeCell ref="AN31:AO31"/>
    <mergeCell ref="AQ31:AR31"/>
    <mergeCell ref="AT30:AU30"/>
    <mergeCell ref="AE30:AF30"/>
    <mergeCell ref="AH31:AI31"/>
    <mergeCell ref="AH30:AI30"/>
    <mergeCell ref="AK30:AL30"/>
    <mergeCell ref="D31:E31"/>
    <mergeCell ref="G31:H31"/>
    <mergeCell ref="J31:K31"/>
    <mergeCell ref="M31:N31"/>
    <mergeCell ref="P31:Q31"/>
    <mergeCell ref="P30:Q30"/>
    <mergeCell ref="S30:T30"/>
    <mergeCell ref="V30:W30"/>
    <mergeCell ref="Y30:Z30"/>
    <mergeCell ref="AB30:AC30"/>
    <mergeCell ref="AN30:AO30"/>
    <mergeCell ref="AH23:AI23"/>
    <mergeCell ref="AK23:AL23"/>
    <mergeCell ref="AN23:AO23"/>
    <mergeCell ref="AQ23:AR23"/>
    <mergeCell ref="AT23:AU23"/>
    <mergeCell ref="A24:A30"/>
    <mergeCell ref="D30:E30"/>
    <mergeCell ref="G30:H30"/>
    <mergeCell ref="J30:K30"/>
    <mergeCell ref="M30:N30"/>
    <mergeCell ref="P23:Q23"/>
    <mergeCell ref="S23:T23"/>
    <mergeCell ref="V23:W23"/>
    <mergeCell ref="Y23:Z23"/>
    <mergeCell ref="AB23:AC23"/>
    <mergeCell ref="AE23:AF23"/>
    <mergeCell ref="A11:A23"/>
    <mergeCell ref="D23:E23"/>
    <mergeCell ref="G23:H23"/>
    <mergeCell ref="J23:K23"/>
    <mergeCell ref="M23:N23"/>
    <mergeCell ref="AP7:AR9"/>
    <mergeCell ref="AS7:AU9"/>
    <mergeCell ref="R8:T8"/>
    <mergeCell ref="U8:AF8"/>
    <mergeCell ref="R9:R10"/>
    <mergeCell ref="S9:S10"/>
    <mergeCell ref="R7:AF7"/>
    <mergeCell ref="AG7:AI9"/>
    <mergeCell ref="AJ7:AL9"/>
    <mergeCell ref="AM7:AO9"/>
    <mergeCell ref="T9:T10"/>
    <mergeCell ref="U9:W9"/>
    <mergeCell ref="X9:Z9"/>
    <mergeCell ref="AA9:AC9"/>
    <mergeCell ref="AD9:AF9"/>
    <mergeCell ref="C1:D1"/>
    <mergeCell ref="E1:G1"/>
    <mergeCell ref="N3:P3"/>
    <mergeCell ref="C5:D5"/>
    <mergeCell ref="E5:G5"/>
    <mergeCell ref="B7:B10"/>
    <mergeCell ref="C7:Q7"/>
    <mergeCell ref="C8:E8"/>
    <mergeCell ref="G8:Q8"/>
    <mergeCell ref="C9:C10"/>
    <mergeCell ref="O9:Q9"/>
    <mergeCell ref="D9:D10"/>
    <mergeCell ref="E9:E10"/>
    <mergeCell ref="F9:H9"/>
    <mergeCell ref="I9:K9"/>
    <mergeCell ref="L9:N9"/>
  </mergeCells>
  <pageMargins left="0.7" right="0.7" top="0.75" bottom="0.75" header="0.3" footer="0.3"/>
  <pageSetup scale="90" orientation="landscape" r:id="rId1"/>
  <headerFooter>
    <oddFooter>&amp;R&amp;P of &amp;N</oddFooter>
  </headerFooter>
  <rowBreaks count="1" manualBreakCount="1">
    <brk id="31" max="16383" man="1"/>
  </rowBreaks>
  <colBreaks count="2" manualBreakCount="2">
    <brk id="17" max="1048575" man="1"/>
    <brk id="3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2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1" sqref="B1"/>
    </sheetView>
  </sheetViews>
  <sheetFormatPr defaultRowHeight="14.4" x14ac:dyDescent="0.3"/>
  <cols>
    <col min="1" max="1" width="3.5546875" bestFit="1" customWidth="1"/>
    <col min="2" max="2" width="11.33203125" bestFit="1" customWidth="1"/>
    <col min="3" max="3" width="11.5546875" customWidth="1"/>
    <col min="4" max="4" width="8.5546875" customWidth="1"/>
    <col min="5" max="5" width="7.33203125" customWidth="1"/>
    <col min="6" max="6" width="8.88671875" bestFit="1" customWidth="1"/>
    <col min="7" max="7" width="7.88671875" customWidth="1"/>
    <col min="8" max="8" width="6.44140625" customWidth="1"/>
    <col min="9" max="9" width="8.88671875" bestFit="1" customWidth="1"/>
    <col min="10" max="10" width="7.6640625" customWidth="1"/>
    <col min="11" max="11" width="6.5546875" customWidth="1"/>
    <col min="12" max="12" width="8.88671875" bestFit="1" customWidth="1"/>
    <col min="13" max="13" width="7.33203125" customWidth="1"/>
    <col min="14" max="14" width="7" customWidth="1"/>
    <col min="15" max="15" width="8.88671875" bestFit="1" customWidth="1"/>
    <col min="16" max="16" width="8.33203125" customWidth="1"/>
    <col min="17" max="17" width="7.44140625" customWidth="1"/>
    <col min="18" max="18" width="11.44140625" customWidth="1"/>
    <col min="19" max="19" width="5.5546875" bestFit="1" customWidth="1"/>
    <col min="20" max="20" width="7" bestFit="1" customWidth="1"/>
    <col min="21" max="21" width="8.88671875" bestFit="1" customWidth="1"/>
    <col min="22" max="22" width="5.5546875" bestFit="1" customWidth="1"/>
    <col min="23" max="23" width="5" bestFit="1" customWidth="1"/>
    <col min="24" max="24" width="8.88671875" bestFit="1" customWidth="1"/>
    <col min="25" max="25" width="5.5546875" bestFit="1" customWidth="1"/>
    <col min="26" max="26" width="5" bestFit="1" customWidth="1"/>
    <col min="27" max="27" width="8.88671875" bestFit="1" customWidth="1"/>
    <col min="28" max="28" width="5.5546875" bestFit="1" customWidth="1"/>
    <col min="29" max="29" width="5" bestFit="1" customWidth="1"/>
    <col min="30" max="30" width="8.88671875" bestFit="1" customWidth="1"/>
    <col min="31" max="31" width="5.5546875" bestFit="1" customWidth="1"/>
    <col min="32" max="32" width="5" bestFit="1" customWidth="1"/>
    <col min="33" max="33" width="12.109375" customWidth="1"/>
    <col min="34" max="34" width="8.109375" customWidth="1"/>
    <col min="35" max="35" width="10.88671875" customWidth="1"/>
    <col min="36" max="36" width="12.109375" customWidth="1"/>
    <col min="37" max="37" width="8.109375" customWidth="1"/>
    <col min="38" max="38" width="10.88671875" customWidth="1"/>
    <col min="39" max="39" width="12.6640625" customWidth="1"/>
    <col min="40" max="40" width="11.109375" customWidth="1"/>
    <col min="41" max="41" width="9.33203125" customWidth="1"/>
    <col min="42" max="42" width="12.6640625" customWidth="1"/>
    <col min="43" max="43" width="11.109375" customWidth="1"/>
    <col min="44" max="44" width="9.33203125" customWidth="1"/>
    <col min="45" max="45" width="11.5546875" customWidth="1"/>
    <col min="46" max="46" width="9.109375" bestFit="1" customWidth="1"/>
    <col min="47" max="47" width="9.109375" customWidth="1"/>
  </cols>
  <sheetData>
    <row r="1" spans="1:49" ht="15" thickBot="1" x14ac:dyDescent="0.35">
      <c r="C1" s="216" t="s">
        <v>20</v>
      </c>
      <c r="D1" s="216"/>
      <c r="E1" s="217" t="s">
        <v>33</v>
      </c>
      <c r="F1" s="217"/>
      <c r="G1" s="217"/>
    </row>
    <row r="2" spans="1:49" x14ac:dyDescent="0.3">
      <c r="C2" s="4" t="s">
        <v>21</v>
      </c>
      <c r="D2" s="4"/>
      <c r="E2" s="4"/>
      <c r="F2" s="4"/>
    </row>
    <row r="3" spans="1:49" ht="15" x14ac:dyDescent="0.25">
      <c r="C3" s="4" t="s">
        <v>22</v>
      </c>
      <c r="D3" s="4"/>
      <c r="E3" s="4"/>
      <c r="F3" s="4"/>
      <c r="N3" s="218"/>
      <c r="O3" s="218"/>
      <c r="P3" s="218"/>
    </row>
    <row r="4" spans="1:49" ht="15" hidden="1" x14ac:dyDescent="0.25"/>
    <row r="5" spans="1:49" ht="15.75" thickBot="1" x14ac:dyDescent="0.3">
      <c r="C5" s="216" t="s">
        <v>23</v>
      </c>
      <c r="D5" s="216"/>
      <c r="E5" s="217" t="s">
        <v>59</v>
      </c>
      <c r="F5" s="217"/>
      <c r="G5" s="217"/>
      <c r="H5" s="5"/>
      <c r="I5" s="5"/>
    </row>
    <row r="6" spans="1:49" ht="15" thickBot="1" x14ac:dyDescent="0.35"/>
    <row r="7" spans="1:49" ht="14.4" customHeight="1" x14ac:dyDescent="0.3">
      <c r="B7" s="240" t="s">
        <v>0</v>
      </c>
      <c r="C7" s="221" t="s">
        <v>1</v>
      </c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3"/>
      <c r="R7" s="231" t="s">
        <v>27</v>
      </c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3"/>
      <c r="AG7" s="260" t="s">
        <v>45</v>
      </c>
      <c r="AH7" s="208"/>
      <c r="AI7" s="261"/>
      <c r="AJ7" s="260" t="s">
        <v>46</v>
      </c>
      <c r="AK7" s="208"/>
      <c r="AL7" s="261"/>
      <c r="AM7" s="199" t="s">
        <v>37</v>
      </c>
      <c r="AN7" s="200"/>
      <c r="AO7" s="251"/>
      <c r="AP7" s="199" t="s">
        <v>47</v>
      </c>
      <c r="AQ7" s="200"/>
      <c r="AR7" s="251"/>
      <c r="AS7" s="254" t="s">
        <v>48</v>
      </c>
      <c r="AT7" s="208"/>
      <c r="AU7" s="209"/>
    </row>
    <row r="8" spans="1:49" x14ac:dyDescent="0.3">
      <c r="B8" s="181"/>
      <c r="C8" s="241" t="s">
        <v>2</v>
      </c>
      <c r="D8" s="242"/>
      <c r="E8" s="242"/>
      <c r="F8" s="28"/>
      <c r="G8" s="242" t="s">
        <v>3</v>
      </c>
      <c r="H8" s="242"/>
      <c r="I8" s="242"/>
      <c r="J8" s="242"/>
      <c r="K8" s="242"/>
      <c r="L8" s="242"/>
      <c r="M8" s="242"/>
      <c r="N8" s="242"/>
      <c r="O8" s="242"/>
      <c r="P8" s="242"/>
      <c r="Q8" s="243"/>
      <c r="R8" s="257" t="s">
        <v>2</v>
      </c>
      <c r="S8" s="245"/>
      <c r="T8" s="248"/>
      <c r="U8" s="244" t="s">
        <v>3</v>
      </c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6"/>
      <c r="AG8" s="210"/>
      <c r="AH8" s="211"/>
      <c r="AI8" s="262"/>
      <c r="AJ8" s="210"/>
      <c r="AK8" s="211"/>
      <c r="AL8" s="262"/>
      <c r="AM8" s="202"/>
      <c r="AN8" s="203"/>
      <c r="AO8" s="252"/>
      <c r="AP8" s="202"/>
      <c r="AQ8" s="203"/>
      <c r="AR8" s="252"/>
      <c r="AS8" s="255"/>
      <c r="AT8" s="211"/>
      <c r="AU8" s="212"/>
    </row>
    <row r="9" spans="1:49" x14ac:dyDescent="0.3">
      <c r="B9" s="181"/>
      <c r="C9" s="241" t="s">
        <v>28</v>
      </c>
      <c r="D9" s="247" t="s">
        <v>4</v>
      </c>
      <c r="E9" s="242" t="s">
        <v>5</v>
      </c>
      <c r="F9" s="244" t="s">
        <v>6</v>
      </c>
      <c r="G9" s="245"/>
      <c r="H9" s="248"/>
      <c r="I9" s="244" t="s">
        <v>24</v>
      </c>
      <c r="J9" s="245"/>
      <c r="K9" s="248"/>
      <c r="L9" s="244" t="s">
        <v>25</v>
      </c>
      <c r="M9" s="245"/>
      <c r="N9" s="248"/>
      <c r="O9" s="244" t="s">
        <v>26</v>
      </c>
      <c r="P9" s="245"/>
      <c r="Q9" s="246"/>
      <c r="R9" s="258" t="s">
        <v>28</v>
      </c>
      <c r="S9" s="259" t="s">
        <v>29</v>
      </c>
      <c r="T9" s="264" t="s">
        <v>5</v>
      </c>
      <c r="U9" s="244" t="s">
        <v>6</v>
      </c>
      <c r="V9" s="245"/>
      <c r="W9" s="248"/>
      <c r="X9" s="244" t="s">
        <v>24</v>
      </c>
      <c r="Y9" s="245"/>
      <c r="Z9" s="248"/>
      <c r="AA9" s="244" t="s">
        <v>25</v>
      </c>
      <c r="AB9" s="245"/>
      <c r="AC9" s="248"/>
      <c r="AD9" s="244" t="s">
        <v>26</v>
      </c>
      <c r="AE9" s="245"/>
      <c r="AF9" s="246"/>
      <c r="AG9" s="213"/>
      <c r="AH9" s="214"/>
      <c r="AI9" s="263"/>
      <c r="AJ9" s="213"/>
      <c r="AK9" s="214"/>
      <c r="AL9" s="263"/>
      <c r="AM9" s="205"/>
      <c r="AN9" s="206"/>
      <c r="AO9" s="253"/>
      <c r="AP9" s="205"/>
      <c r="AQ9" s="206"/>
      <c r="AR9" s="253"/>
      <c r="AS9" s="256"/>
      <c r="AT9" s="214"/>
      <c r="AU9" s="215"/>
    </row>
    <row r="10" spans="1:49" ht="27" customHeight="1" x14ac:dyDescent="0.3">
      <c r="B10" s="181"/>
      <c r="C10" s="241"/>
      <c r="D10" s="229"/>
      <c r="E10" s="242"/>
      <c r="F10" s="28" t="s">
        <v>28</v>
      </c>
      <c r="G10" s="29" t="s">
        <v>4</v>
      </c>
      <c r="H10" s="30" t="s">
        <v>5</v>
      </c>
      <c r="I10" s="28" t="s">
        <v>28</v>
      </c>
      <c r="J10" s="29" t="s">
        <v>4</v>
      </c>
      <c r="K10" s="30" t="s">
        <v>5</v>
      </c>
      <c r="L10" s="28" t="s">
        <v>28</v>
      </c>
      <c r="M10" s="29" t="s">
        <v>4</v>
      </c>
      <c r="N10" s="30" t="s">
        <v>5</v>
      </c>
      <c r="O10" s="28" t="s">
        <v>28</v>
      </c>
      <c r="P10" s="29" t="s">
        <v>4</v>
      </c>
      <c r="Q10" s="31" t="s">
        <v>5</v>
      </c>
      <c r="R10" s="235"/>
      <c r="S10" s="237"/>
      <c r="T10" s="190"/>
      <c r="U10" s="32" t="s">
        <v>28</v>
      </c>
      <c r="V10" s="33" t="s">
        <v>29</v>
      </c>
      <c r="W10" s="34" t="s">
        <v>5</v>
      </c>
      <c r="X10" s="32" t="s">
        <v>28</v>
      </c>
      <c r="Y10" s="33" t="s">
        <v>29</v>
      </c>
      <c r="Z10" s="34" t="s">
        <v>5</v>
      </c>
      <c r="AA10" s="32" t="s">
        <v>28</v>
      </c>
      <c r="AB10" s="33" t="s">
        <v>29</v>
      </c>
      <c r="AC10" s="34" t="s">
        <v>5</v>
      </c>
      <c r="AD10" s="32" t="s">
        <v>28</v>
      </c>
      <c r="AE10" s="33" t="s">
        <v>29</v>
      </c>
      <c r="AF10" s="35" t="s">
        <v>5</v>
      </c>
      <c r="AG10" s="36" t="s">
        <v>28</v>
      </c>
      <c r="AH10" s="37" t="s">
        <v>30</v>
      </c>
      <c r="AI10" s="38" t="s">
        <v>5</v>
      </c>
      <c r="AJ10" s="36" t="s">
        <v>28</v>
      </c>
      <c r="AK10" s="37" t="s">
        <v>30</v>
      </c>
      <c r="AL10" s="38" t="s">
        <v>5</v>
      </c>
      <c r="AM10" s="36" t="s">
        <v>28</v>
      </c>
      <c r="AN10" s="37" t="s">
        <v>30</v>
      </c>
      <c r="AO10" s="38" t="s">
        <v>5</v>
      </c>
      <c r="AP10" s="36" t="s">
        <v>28</v>
      </c>
      <c r="AQ10" s="37" t="s">
        <v>30</v>
      </c>
      <c r="AR10" s="38" t="s">
        <v>5</v>
      </c>
      <c r="AS10" s="39" t="s">
        <v>28</v>
      </c>
      <c r="AT10" s="40" t="s">
        <v>31</v>
      </c>
      <c r="AU10" s="41" t="s">
        <v>49</v>
      </c>
    </row>
    <row r="11" spans="1:49" ht="15" customHeight="1" x14ac:dyDescent="0.3">
      <c r="A11" s="191">
        <v>2017</v>
      </c>
      <c r="B11" s="42" t="s">
        <v>7</v>
      </c>
      <c r="C11" s="19">
        <f t="shared" ref="C11:C16" si="0">D11*E11</f>
        <v>3987.8399999999997</v>
      </c>
      <c r="D11" s="43">
        <v>496</v>
      </c>
      <c r="E11" s="6">
        <v>8.0399999999999991</v>
      </c>
      <c r="F11" s="11">
        <v>0</v>
      </c>
      <c r="G11" s="8"/>
      <c r="H11" s="6"/>
      <c r="I11" s="11">
        <v>0</v>
      </c>
      <c r="J11" s="8"/>
      <c r="K11" s="6"/>
      <c r="L11" s="11">
        <v>0</v>
      </c>
      <c r="M11" s="8"/>
      <c r="N11" s="6"/>
      <c r="O11" s="11">
        <v>0</v>
      </c>
      <c r="P11" s="8"/>
      <c r="Q11" s="7"/>
      <c r="R11" s="9">
        <f t="shared" ref="R11:R16" si="1">S11*T11</f>
        <v>2852</v>
      </c>
      <c r="S11" s="43">
        <v>496</v>
      </c>
      <c r="T11" s="6">
        <v>5.75</v>
      </c>
      <c r="U11" s="11">
        <v>0</v>
      </c>
      <c r="V11" s="8"/>
      <c r="W11" s="6"/>
      <c r="X11" s="11">
        <v>0</v>
      </c>
      <c r="Y11" s="8"/>
      <c r="Z11" s="6"/>
      <c r="AA11" s="11">
        <v>0</v>
      </c>
      <c r="AB11" s="8"/>
      <c r="AC11" s="6"/>
      <c r="AD11" s="11">
        <v>0</v>
      </c>
      <c r="AE11" s="8"/>
      <c r="AF11" s="7"/>
      <c r="AG11" s="27">
        <v>292.13</v>
      </c>
      <c r="AH11" s="68">
        <v>20719</v>
      </c>
      <c r="AI11" s="160">
        <f t="shared" ref="AI11:AI16" si="2">AG11/AH11</f>
        <v>1.4099618707466576E-2</v>
      </c>
      <c r="AJ11" s="153">
        <v>175.82499999999999</v>
      </c>
      <c r="AK11" s="23">
        <v>35165</v>
      </c>
      <c r="AL11" s="160">
        <f t="shared" ref="AL11:AL16" si="3">AJ11/AK11</f>
        <v>5.0000000000000001E-3</v>
      </c>
      <c r="AM11" s="149">
        <v>0</v>
      </c>
      <c r="AN11" s="8"/>
      <c r="AO11" s="11"/>
      <c r="AP11" s="149">
        <v>0</v>
      </c>
      <c r="AQ11" s="8"/>
      <c r="AR11" s="6"/>
      <c r="AS11" s="10">
        <v>99.96</v>
      </c>
      <c r="AT11" s="12">
        <v>16</v>
      </c>
      <c r="AU11" s="7">
        <f t="shared" ref="AU11:AU16" si="4">AS11/AT11</f>
        <v>6.2474999999999996</v>
      </c>
      <c r="AW11" s="80"/>
    </row>
    <row r="12" spans="1:49" x14ac:dyDescent="0.3">
      <c r="A12" s="192"/>
      <c r="B12" s="17" t="s">
        <v>8</v>
      </c>
      <c r="C12" s="19">
        <f t="shared" si="0"/>
        <v>3947.6399999999994</v>
      </c>
      <c r="D12" s="43">
        <v>491</v>
      </c>
      <c r="E12" s="6">
        <v>8.0399999999999991</v>
      </c>
      <c r="F12" s="11">
        <v>0</v>
      </c>
      <c r="G12" s="8"/>
      <c r="H12" s="6"/>
      <c r="I12" s="11">
        <v>0</v>
      </c>
      <c r="J12" s="8"/>
      <c r="K12" s="6"/>
      <c r="L12" s="11">
        <v>0</v>
      </c>
      <c r="M12" s="8"/>
      <c r="N12" s="6"/>
      <c r="O12" s="11">
        <v>0</v>
      </c>
      <c r="P12" s="8"/>
      <c r="Q12" s="7"/>
      <c r="R12" s="9">
        <f t="shared" si="1"/>
        <v>2823.25</v>
      </c>
      <c r="S12" s="43">
        <v>491</v>
      </c>
      <c r="T12" s="6">
        <v>5.75</v>
      </c>
      <c r="U12" s="11">
        <v>0</v>
      </c>
      <c r="V12" s="8"/>
      <c r="W12" s="6"/>
      <c r="X12" s="11">
        <v>0</v>
      </c>
      <c r="Y12" s="8"/>
      <c r="Z12" s="6"/>
      <c r="AA12" s="11">
        <v>0</v>
      </c>
      <c r="AB12" s="8"/>
      <c r="AC12" s="6"/>
      <c r="AD12" s="11">
        <v>0</v>
      </c>
      <c r="AE12" s="8"/>
      <c r="AF12" s="7"/>
      <c r="AG12" s="27">
        <v>347.40999999999997</v>
      </c>
      <c r="AH12" s="174">
        <v>24639</v>
      </c>
      <c r="AI12" s="160">
        <f t="shared" si="2"/>
        <v>1.4100004058606274E-2</v>
      </c>
      <c r="AJ12" s="19">
        <v>175.45000000000002</v>
      </c>
      <c r="AK12" s="23">
        <v>35090</v>
      </c>
      <c r="AL12" s="160">
        <f t="shared" si="3"/>
        <v>5.0000000000000001E-3</v>
      </c>
      <c r="AM12" s="9">
        <v>0</v>
      </c>
      <c r="AN12" s="8"/>
      <c r="AO12" s="11"/>
      <c r="AP12" s="9">
        <v>0</v>
      </c>
      <c r="AQ12" s="8"/>
      <c r="AR12" s="6"/>
      <c r="AS12" s="10">
        <v>99.96</v>
      </c>
      <c r="AT12" s="12">
        <v>16</v>
      </c>
      <c r="AU12" s="7">
        <f t="shared" si="4"/>
        <v>6.2474999999999996</v>
      </c>
    </row>
    <row r="13" spans="1:49" x14ac:dyDescent="0.3">
      <c r="A13" s="192"/>
      <c r="B13" s="17" t="s">
        <v>9</v>
      </c>
      <c r="C13" s="19">
        <f t="shared" si="0"/>
        <v>3907.4399999999996</v>
      </c>
      <c r="D13" s="43">
        <v>486</v>
      </c>
      <c r="E13" s="6">
        <v>8.0399999999999991</v>
      </c>
      <c r="F13" s="11">
        <v>0</v>
      </c>
      <c r="G13" s="8"/>
      <c r="H13" s="6"/>
      <c r="I13" s="11">
        <v>0</v>
      </c>
      <c r="J13" s="8"/>
      <c r="K13" s="6"/>
      <c r="L13" s="11">
        <v>0</v>
      </c>
      <c r="M13" s="8"/>
      <c r="N13" s="6"/>
      <c r="O13" s="11">
        <v>0</v>
      </c>
      <c r="P13" s="8"/>
      <c r="Q13" s="7"/>
      <c r="R13" s="9">
        <f t="shared" si="1"/>
        <v>2794.5</v>
      </c>
      <c r="S13" s="43">
        <v>486</v>
      </c>
      <c r="T13" s="6">
        <v>5.75</v>
      </c>
      <c r="U13" s="11">
        <v>0</v>
      </c>
      <c r="V13" s="8"/>
      <c r="W13" s="6"/>
      <c r="X13" s="11">
        <v>0</v>
      </c>
      <c r="Y13" s="8"/>
      <c r="Z13" s="6"/>
      <c r="AA13" s="11">
        <v>0</v>
      </c>
      <c r="AB13" s="8"/>
      <c r="AC13" s="6"/>
      <c r="AD13" s="11">
        <v>0</v>
      </c>
      <c r="AE13" s="8"/>
      <c r="AF13" s="7"/>
      <c r="AG13" s="27">
        <v>278.73</v>
      </c>
      <c r="AH13" s="174">
        <v>19768</v>
      </c>
      <c r="AI13" s="160">
        <f t="shared" si="2"/>
        <v>1.4100060704168353E-2</v>
      </c>
      <c r="AJ13" s="19">
        <v>175.73</v>
      </c>
      <c r="AK13" s="23">
        <v>35145</v>
      </c>
      <c r="AL13" s="160">
        <f t="shared" si="3"/>
        <v>5.0001422677479011E-3</v>
      </c>
      <c r="AM13" s="9">
        <v>0</v>
      </c>
      <c r="AN13" s="8"/>
      <c r="AO13" s="11"/>
      <c r="AP13" s="9">
        <v>0</v>
      </c>
      <c r="AQ13" s="8"/>
      <c r="AR13" s="6"/>
      <c r="AS13" s="10">
        <v>99.96</v>
      </c>
      <c r="AT13" s="12">
        <v>16</v>
      </c>
      <c r="AU13" s="7">
        <f t="shared" si="4"/>
        <v>6.2474999999999996</v>
      </c>
    </row>
    <row r="14" spans="1:49" x14ac:dyDescent="0.3">
      <c r="A14" s="192"/>
      <c r="B14" s="17" t="s">
        <v>10</v>
      </c>
      <c r="C14" s="19">
        <f t="shared" si="0"/>
        <v>3923.5199999999995</v>
      </c>
      <c r="D14" s="43">
        <v>488</v>
      </c>
      <c r="E14" s="6">
        <v>8.0399999999999991</v>
      </c>
      <c r="F14" s="11">
        <v>0</v>
      </c>
      <c r="G14" s="8"/>
      <c r="H14" s="6"/>
      <c r="I14" s="11">
        <v>0</v>
      </c>
      <c r="J14" s="8"/>
      <c r="K14" s="6"/>
      <c r="L14" s="11">
        <v>0</v>
      </c>
      <c r="M14" s="8"/>
      <c r="N14" s="6"/>
      <c r="O14" s="11">
        <v>0</v>
      </c>
      <c r="P14" s="8"/>
      <c r="Q14" s="7"/>
      <c r="R14" s="9">
        <f t="shared" si="1"/>
        <v>2806</v>
      </c>
      <c r="S14" s="43">
        <v>488</v>
      </c>
      <c r="T14" s="6">
        <v>5.75</v>
      </c>
      <c r="U14" s="11">
        <v>0</v>
      </c>
      <c r="V14" s="8"/>
      <c r="W14" s="6"/>
      <c r="X14" s="11">
        <v>0</v>
      </c>
      <c r="Y14" s="8"/>
      <c r="Z14" s="6"/>
      <c r="AA14" s="11">
        <v>0</v>
      </c>
      <c r="AB14" s="8"/>
      <c r="AC14" s="6"/>
      <c r="AD14" s="11">
        <v>0</v>
      </c>
      <c r="AE14" s="8"/>
      <c r="AF14" s="7"/>
      <c r="AG14" s="27">
        <v>292.32</v>
      </c>
      <c r="AH14" s="68">
        <v>20732</v>
      </c>
      <c r="AI14" s="160">
        <f t="shared" si="2"/>
        <v>1.409994211846421E-2</v>
      </c>
      <c r="AJ14" s="19">
        <v>185.45000000000002</v>
      </c>
      <c r="AK14" s="23">
        <v>37090</v>
      </c>
      <c r="AL14" s="160">
        <f t="shared" si="3"/>
        <v>5.0000000000000001E-3</v>
      </c>
      <c r="AM14" s="9">
        <v>0</v>
      </c>
      <c r="AN14" s="8"/>
      <c r="AO14" s="11"/>
      <c r="AP14" s="9">
        <v>0</v>
      </c>
      <c r="AQ14" s="8"/>
      <c r="AR14" s="6"/>
      <c r="AS14" s="10">
        <v>99.96</v>
      </c>
      <c r="AT14" s="12">
        <v>16</v>
      </c>
      <c r="AU14" s="7">
        <f t="shared" si="4"/>
        <v>6.2474999999999996</v>
      </c>
    </row>
    <row r="15" spans="1:49" x14ac:dyDescent="0.3">
      <c r="A15" s="192"/>
      <c r="B15" s="17" t="s">
        <v>11</v>
      </c>
      <c r="C15" s="19">
        <f t="shared" si="0"/>
        <v>3907.4399999999996</v>
      </c>
      <c r="D15" s="43">
        <v>486</v>
      </c>
      <c r="E15" s="6">
        <v>8.0399999999999991</v>
      </c>
      <c r="F15" s="11">
        <v>0</v>
      </c>
      <c r="G15" s="8"/>
      <c r="H15" s="6"/>
      <c r="I15" s="11">
        <v>0</v>
      </c>
      <c r="J15" s="8"/>
      <c r="K15" s="6"/>
      <c r="L15" s="11">
        <v>0</v>
      </c>
      <c r="M15" s="8"/>
      <c r="N15" s="6"/>
      <c r="O15" s="11">
        <v>0</v>
      </c>
      <c r="P15" s="8"/>
      <c r="Q15" s="7"/>
      <c r="R15" s="9">
        <f t="shared" si="1"/>
        <v>2794.5</v>
      </c>
      <c r="S15" s="43">
        <v>486</v>
      </c>
      <c r="T15" s="6">
        <v>5.75</v>
      </c>
      <c r="U15" s="11">
        <v>0</v>
      </c>
      <c r="V15" s="8"/>
      <c r="W15" s="6"/>
      <c r="X15" s="11">
        <v>0</v>
      </c>
      <c r="Y15" s="8"/>
      <c r="Z15" s="6"/>
      <c r="AA15" s="11">
        <v>0</v>
      </c>
      <c r="AB15" s="8"/>
      <c r="AC15" s="6"/>
      <c r="AD15" s="11">
        <v>0</v>
      </c>
      <c r="AE15" s="8"/>
      <c r="AF15" s="7"/>
      <c r="AG15" s="27">
        <v>264.09999999999997</v>
      </c>
      <c r="AH15" s="68">
        <v>18731</v>
      </c>
      <c r="AI15" s="160">
        <f t="shared" si="2"/>
        <v>1.409962094922855E-2</v>
      </c>
      <c r="AJ15" s="19">
        <v>190.80500000000001</v>
      </c>
      <c r="AK15" s="23">
        <v>38160</v>
      </c>
      <c r="AL15" s="160">
        <f t="shared" si="3"/>
        <v>5.0001310272536686E-3</v>
      </c>
      <c r="AM15" s="9">
        <v>0</v>
      </c>
      <c r="AN15" s="8"/>
      <c r="AO15" s="11"/>
      <c r="AP15" s="9">
        <v>0</v>
      </c>
      <c r="AQ15" s="8"/>
      <c r="AR15" s="6"/>
      <c r="AS15" s="10">
        <v>99.96</v>
      </c>
      <c r="AT15" s="12">
        <v>16</v>
      </c>
      <c r="AU15" s="7">
        <f t="shared" si="4"/>
        <v>6.2474999999999996</v>
      </c>
    </row>
    <row r="16" spans="1:49" x14ac:dyDescent="0.3">
      <c r="A16" s="192"/>
      <c r="B16" s="17" t="s">
        <v>12</v>
      </c>
      <c r="C16" s="19">
        <f t="shared" si="0"/>
        <v>3851.1599999999994</v>
      </c>
      <c r="D16" s="43">
        <v>479</v>
      </c>
      <c r="E16" s="6">
        <v>8.0399999999999991</v>
      </c>
      <c r="F16" s="11">
        <v>0</v>
      </c>
      <c r="G16" s="8"/>
      <c r="H16" s="6"/>
      <c r="I16" s="11">
        <v>0</v>
      </c>
      <c r="J16" s="8"/>
      <c r="K16" s="6"/>
      <c r="L16" s="11">
        <v>0</v>
      </c>
      <c r="M16" s="8"/>
      <c r="N16" s="6"/>
      <c r="O16" s="11">
        <v>0</v>
      </c>
      <c r="P16" s="8"/>
      <c r="Q16" s="7"/>
      <c r="R16" s="9">
        <f t="shared" si="1"/>
        <v>2754.25</v>
      </c>
      <c r="S16" s="43">
        <v>479</v>
      </c>
      <c r="T16" s="6">
        <v>5.75</v>
      </c>
      <c r="U16" s="11">
        <v>0</v>
      </c>
      <c r="V16" s="8"/>
      <c r="W16" s="6"/>
      <c r="X16" s="11">
        <v>0</v>
      </c>
      <c r="Y16" s="8"/>
      <c r="Z16" s="6"/>
      <c r="AA16" s="11">
        <v>0</v>
      </c>
      <c r="AB16" s="8"/>
      <c r="AC16" s="6"/>
      <c r="AD16" s="11">
        <v>0</v>
      </c>
      <c r="AE16" s="8"/>
      <c r="AF16" s="7"/>
      <c r="AG16" s="27">
        <v>261.5</v>
      </c>
      <c r="AH16" s="170">
        <v>18546</v>
      </c>
      <c r="AI16" s="160">
        <f t="shared" si="2"/>
        <v>1.4100075487975844E-2</v>
      </c>
      <c r="AJ16" s="129">
        <v>184.14000000000001</v>
      </c>
      <c r="AK16" s="23">
        <v>36828</v>
      </c>
      <c r="AL16" s="160">
        <f t="shared" si="3"/>
        <v>5.0000000000000001E-3</v>
      </c>
      <c r="AM16" s="9">
        <v>0</v>
      </c>
      <c r="AN16" s="8"/>
      <c r="AO16" s="11"/>
      <c r="AP16" s="9">
        <v>0</v>
      </c>
      <c r="AQ16" s="8"/>
      <c r="AR16" s="6"/>
      <c r="AS16" s="10">
        <v>99.96</v>
      </c>
      <c r="AT16" s="12">
        <v>16</v>
      </c>
      <c r="AU16" s="7">
        <f t="shared" si="4"/>
        <v>6.2474999999999996</v>
      </c>
    </row>
    <row r="17" spans="1:48" x14ac:dyDescent="0.3">
      <c r="A17" s="192"/>
      <c r="B17" s="17" t="s">
        <v>13</v>
      </c>
      <c r="C17" s="19">
        <f t="shared" ref="C17:C29" si="5">D17*E17</f>
        <v>3827.0399999999995</v>
      </c>
      <c r="D17" s="48">
        <v>476</v>
      </c>
      <c r="E17" s="6">
        <v>8.0399999999999991</v>
      </c>
      <c r="F17" s="11">
        <v>0</v>
      </c>
      <c r="G17" s="8"/>
      <c r="H17" s="6"/>
      <c r="I17" s="11">
        <v>0</v>
      </c>
      <c r="J17" s="8"/>
      <c r="K17" s="6"/>
      <c r="L17" s="11">
        <v>0</v>
      </c>
      <c r="M17" s="8"/>
      <c r="N17" s="6"/>
      <c r="O17" s="11">
        <v>0</v>
      </c>
      <c r="P17" s="8"/>
      <c r="Q17" s="7"/>
      <c r="R17" s="9">
        <f t="shared" ref="R17:R22" si="6">S17*T17</f>
        <v>2737</v>
      </c>
      <c r="S17" s="48">
        <v>476</v>
      </c>
      <c r="T17" s="6">
        <v>5.75</v>
      </c>
      <c r="U17" s="11">
        <v>0</v>
      </c>
      <c r="V17" s="8"/>
      <c r="W17" s="6"/>
      <c r="X17" s="11">
        <v>0</v>
      </c>
      <c r="Y17" s="8"/>
      <c r="Z17" s="6"/>
      <c r="AA17" s="11">
        <v>0</v>
      </c>
      <c r="AB17" s="8"/>
      <c r="AC17" s="6"/>
      <c r="AD17" s="11">
        <v>0</v>
      </c>
      <c r="AE17" s="8"/>
      <c r="AF17" s="7"/>
      <c r="AG17" s="27">
        <v>234.22</v>
      </c>
      <c r="AH17" s="23">
        <v>16612</v>
      </c>
      <c r="AI17" s="160">
        <f t="shared" ref="AI17:AI22" si="7">AG17/AH17</f>
        <v>1.409944618348182E-2</v>
      </c>
      <c r="AJ17" s="129">
        <v>30.76</v>
      </c>
      <c r="AK17" s="71">
        <v>7516</v>
      </c>
      <c r="AL17" s="313">
        <f t="shared" ref="AL17:AL22" si="8">AJ17/AK17</f>
        <v>4.0926024481106977E-3</v>
      </c>
      <c r="AM17" s="9">
        <v>0</v>
      </c>
      <c r="AN17" s="8"/>
      <c r="AO17" s="11"/>
      <c r="AP17" s="9">
        <v>0</v>
      </c>
      <c r="AQ17" s="8"/>
      <c r="AR17" s="6"/>
      <c r="AS17" s="10">
        <v>101.09</v>
      </c>
      <c r="AT17" s="12">
        <v>16</v>
      </c>
      <c r="AU17" s="7">
        <f t="shared" ref="AU17:AU22" si="9">AS17/AT17</f>
        <v>6.3181250000000002</v>
      </c>
      <c r="AV17" s="67"/>
    </row>
    <row r="18" spans="1:48" x14ac:dyDescent="0.3">
      <c r="A18" s="192"/>
      <c r="B18" s="17" t="s">
        <v>14</v>
      </c>
      <c r="C18" s="19">
        <f t="shared" si="5"/>
        <v>3770.7599999999998</v>
      </c>
      <c r="D18" s="48">
        <v>469</v>
      </c>
      <c r="E18" s="6">
        <v>8.0399999999999991</v>
      </c>
      <c r="F18" s="11">
        <v>0</v>
      </c>
      <c r="G18" s="8"/>
      <c r="H18" s="6"/>
      <c r="I18" s="11">
        <v>0</v>
      </c>
      <c r="J18" s="8"/>
      <c r="K18" s="6"/>
      <c r="L18" s="11">
        <v>0</v>
      </c>
      <c r="M18" s="8"/>
      <c r="N18" s="6"/>
      <c r="O18" s="11">
        <v>0</v>
      </c>
      <c r="P18" s="8"/>
      <c r="Q18" s="7"/>
      <c r="R18" s="9">
        <f t="shared" si="6"/>
        <v>2696.75</v>
      </c>
      <c r="S18" s="48">
        <v>469</v>
      </c>
      <c r="T18" s="6">
        <v>5.75</v>
      </c>
      <c r="U18" s="11">
        <v>0</v>
      </c>
      <c r="V18" s="8"/>
      <c r="W18" s="6"/>
      <c r="X18" s="11">
        <v>0</v>
      </c>
      <c r="Y18" s="8"/>
      <c r="Z18" s="6"/>
      <c r="AA18" s="11">
        <v>0</v>
      </c>
      <c r="AB18" s="8"/>
      <c r="AC18" s="6"/>
      <c r="AD18" s="11">
        <v>0</v>
      </c>
      <c r="AE18" s="8"/>
      <c r="AF18" s="7"/>
      <c r="AG18" s="27">
        <v>270.73</v>
      </c>
      <c r="AH18" s="23">
        <v>19200</v>
      </c>
      <c r="AI18" s="160">
        <f t="shared" si="7"/>
        <v>1.4100520833333335E-2</v>
      </c>
      <c r="AJ18" s="129">
        <v>27.83</v>
      </c>
      <c r="AK18" s="71">
        <v>7801</v>
      </c>
      <c r="AL18" s="313">
        <f t="shared" si="8"/>
        <v>3.5674913472631712E-3</v>
      </c>
      <c r="AM18" s="9">
        <v>0</v>
      </c>
      <c r="AN18" s="8"/>
      <c r="AO18" s="11"/>
      <c r="AP18" s="9">
        <v>0</v>
      </c>
      <c r="AQ18" s="8"/>
      <c r="AR18" s="6"/>
      <c r="AS18" s="10">
        <v>101.09</v>
      </c>
      <c r="AT18" s="12">
        <v>16</v>
      </c>
      <c r="AU18" s="7">
        <f t="shared" si="9"/>
        <v>6.3181250000000002</v>
      </c>
    </row>
    <row r="19" spans="1:48" x14ac:dyDescent="0.3">
      <c r="A19" s="192"/>
      <c r="B19" s="17" t="s">
        <v>15</v>
      </c>
      <c r="C19" s="19">
        <f t="shared" si="5"/>
        <v>3754.6799999999994</v>
      </c>
      <c r="D19" s="48">
        <v>467</v>
      </c>
      <c r="E19" s="6">
        <v>8.0399999999999991</v>
      </c>
      <c r="F19" s="11">
        <v>0</v>
      </c>
      <c r="G19" s="8"/>
      <c r="H19" s="6"/>
      <c r="I19" s="11">
        <v>0</v>
      </c>
      <c r="J19" s="8"/>
      <c r="K19" s="6"/>
      <c r="L19" s="11">
        <v>0</v>
      </c>
      <c r="M19" s="8"/>
      <c r="N19" s="6"/>
      <c r="O19" s="11">
        <v>0</v>
      </c>
      <c r="P19" s="8"/>
      <c r="Q19" s="7"/>
      <c r="R19" s="9">
        <f t="shared" si="6"/>
        <v>2685.25</v>
      </c>
      <c r="S19" s="48">
        <v>467</v>
      </c>
      <c r="T19" s="6">
        <v>5.75</v>
      </c>
      <c r="U19" s="11">
        <v>0</v>
      </c>
      <c r="V19" s="8"/>
      <c r="W19" s="6"/>
      <c r="X19" s="11">
        <v>0</v>
      </c>
      <c r="Y19" s="8"/>
      <c r="Z19" s="6"/>
      <c r="AA19" s="11">
        <v>0</v>
      </c>
      <c r="AB19" s="8"/>
      <c r="AC19" s="6"/>
      <c r="AD19" s="11">
        <v>0</v>
      </c>
      <c r="AE19" s="8"/>
      <c r="AF19" s="7"/>
      <c r="AG19" s="27">
        <v>223.35000000000002</v>
      </c>
      <c r="AH19" s="170">
        <v>15841</v>
      </c>
      <c r="AI19" s="160">
        <f t="shared" si="7"/>
        <v>1.4099488668644657E-2</v>
      </c>
      <c r="AJ19" s="129">
        <v>28.330000000000002</v>
      </c>
      <c r="AK19" s="169">
        <v>7942</v>
      </c>
      <c r="AL19" s="313">
        <f t="shared" si="8"/>
        <v>3.5671115588013099E-3</v>
      </c>
      <c r="AM19" s="9">
        <v>0</v>
      </c>
      <c r="AN19" s="8"/>
      <c r="AO19" s="11"/>
      <c r="AP19" s="9">
        <v>0</v>
      </c>
      <c r="AQ19" s="8"/>
      <c r="AR19" s="6"/>
      <c r="AS19" s="10">
        <v>101.09</v>
      </c>
      <c r="AT19" s="12">
        <v>16</v>
      </c>
      <c r="AU19" s="7">
        <f t="shared" si="9"/>
        <v>6.3181250000000002</v>
      </c>
    </row>
    <row r="20" spans="1:48" x14ac:dyDescent="0.3">
      <c r="A20" s="192"/>
      <c r="B20" s="17" t="s">
        <v>16</v>
      </c>
      <c r="C20" s="19">
        <f t="shared" si="5"/>
        <v>3754.6799999999994</v>
      </c>
      <c r="D20" s="48">
        <v>467</v>
      </c>
      <c r="E20" s="6">
        <v>8.0399999999999991</v>
      </c>
      <c r="F20" s="11">
        <v>0</v>
      </c>
      <c r="G20" s="8"/>
      <c r="H20" s="6"/>
      <c r="I20" s="11">
        <v>0</v>
      </c>
      <c r="J20" s="8"/>
      <c r="K20" s="6"/>
      <c r="L20" s="11">
        <v>0</v>
      </c>
      <c r="M20" s="8"/>
      <c r="N20" s="6"/>
      <c r="O20" s="11">
        <v>0</v>
      </c>
      <c r="P20" s="8"/>
      <c r="Q20" s="7"/>
      <c r="R20" s="9">
        <f t="shared" si="6"/>
        <v>2685.25</v>
      </c>
      <c r="S20" s="48">
        <v>467</v>
      </c>
      <c r="T20" s="6">
        <v>5.75</v>
      </c>
      <c r="U20" s="11">
        <v>0</v>
      </c>
      <c r="V20" s="8"/>
      <c r="W20" s="6"/>
      <c r="X20" s="11">
        <v>0</v>
      </c>
      <c r="Y20" s="8"/>
      <c r="Z20" s="6"/>
      <c r="AA20" s="11">
        <v>0</v>
      </c>
      <c r="AB20" s="8"/>
      <c r="AC20" s="6"/>
      <c r="AD20" s="11">
        <v>0</v>
      </c>
      <c r="AE20" s="8"/>
      <c r="AF20" s="7"/>
      <c r="AG20" s="27">
        <v>226.92000000000002</v>
      </c>
      <c r="AH20" s="170">
        <v>16093</v>
      </c>
      <c r="AI20" s="160">
        <f t="shared" si="7"/>
        <v>1.4100540607717642E-2</v>
      </c>
      <c r="AJ20" s="129">
        <v>23.240000000000002</v>
      </c>
      <c r="AK20" s="169">
        <v>6514</v>
      </c>
      <c r="AL20" s="313">
        <f t="shared" si="8"/>
        <v>3.5677003377341115E-3</v>
      </c>
      <c r="AM20" s="9">
        <v>0</v>
      </c>
      <c r="AN20" s="8"/>
      <c r="AO20" s="11"/>
      <c r="AP20" s="9">
        <v>0</v>
      </c>
      <c r="AQ20" s="8"/>
      <c r="AR20" s="6"/>
      <c r="AS20" s="10">
        <v>101.09</v>
      </c>
      <c r="AT20" s="12">
        <v>16</v>
      </c>
      <c r="AU20" s="7">
        <f t="shared" si="9"/>
        <v>6.3181250000000002</v>
      </c>
    </row>
    <row r="21" spans="1:48" x14ac:dyDescent="0.3">
      <c r="A21" s="192"/>
      <c r="B21" s="17" t="s">
        <v>17</v>
      </c>
      <c r="C21" s="19">
        <f t="shared" si="5"/>
        <v>3746.6399999999994</v>
      </c>
      <c r="D21" s="48">
        <v>466</v>
      </c>
      <c r="E21" s="6">
        <v>8.0399999999999991</v>
      </c>
      <c r="F21" s="11">
        <v>0</v>
      </c>
      <c r="G21" s="8"/>
      <c r="H21" s="6"/>
      <c r="I21" s="11">
        <v>0</v>
      </c>
      <c r="J21" s="8"/>
      <c r="K21" s="6"/>
      <c r="L21" s="11">
        <v>0</v>
      </c>
      <c r="M21" s="8"/>
      <c r="N21" s="6"/>
      <c r="O21" s="11">
        <v>0</v>
      </c>
      <c r="P21" s="8"/>
      <c r="Q21" s="7"/>
      <c r="R21" s="9">
        <f t="shared" si="6"/>
        <v>2679.5</v>
      </c>
      <c r="S21" s="48">
        <v>466</v>
      </c>
      <c r="T21" s="6">
        <v>5.75</v>
      </c>
      <c r="U21" s="11">
        <v>0</v>
      </c>
      <c r="V21" s="8"/>
      <c r="W21" s="6"/>
      <c r="X21" s="11">
        <v>0</v>
      </c>
      <c r="Y21" s="8"/>
      <c r="Z21" s="6"/>
      <c r="AA21" s="11">
        <v>0</v>
      </c>
      <c r="AB21" s="8"/>
      <c r="AC21" s="6"/>
      <c r="AD21" s="11">
        <v>0</v>
      </c>
      <c r="AE21" s="8"/>
      <c r="AF21" s="7"/>
      <c r="AG21" s="27">
        <v>225.18</v>
      </c>
      <c r="AH21" s="170">
        <v>15970</v>
      </c>
      <c r="AI21" s="160">
        <f t="shared" si="7"/>
        <v>1.4100187852222919E-2</v>
      </c>
      <c r="AJ21" s="129">
        <v>19.68</v>
      </c>
      <c r="AK21" s="169">
        <v>5517</v>
      </c>
      <c r="AL21" s="313">
        <f t="shared" si="8"/>
        <v>3.5671560630777597E-3</v>
      </c>
      <c r="AM21" s="9">
        <v>0</v>
      </c>
      <c r="AN21" s="8"/>
      <c r="AO21" s="11"/>
      <c r="AP21" s="9">
        <v>0</v>
      </c>
      <c r="AQ21" s="8"/>
      <c r="AR21" s="6"/>
      <c r="AS21" s="10">
        <v>101.09</v>
      </c>
      <c r="AT21" s="12">
        <v>16</v>
      </c>
      <c r="AU21" s="7">
        <f t="shared" si="9"/>
        <v>6.3181250000000002</v>
      </c>
    </row>
    <row r="22" spans="1:48" x14ac:dyDescent="0.3">
      <c r="A22" s="192"/>
      <c r="B22" s="17" t="s">
        <v>18</v>
      </c>
      <c r="C22" s="19">
        <f t="shared" si="5"/>
        <v>3698.3999999999996</v>
      </c>
      <c r="D22" s="48">
        <v>460</v>
      </c>
      <c r="E22" s="6">
        <v>8.0399999999999991</v>
      </c>
      <c r="F22" s="11">
        <v>0</v>
      </c>
      <c r="G22" s="8"/>
      <c r="H22" s="6"/>
      <c r="I22" s="11">
        <v>0</v>
      </c>
      <c r="J22" s="8"/>
      <c r="K22" s="6"/>
      <c r="L22" s="11">
        <v>0</v>
      </c>
      <c r="M22" s="8"/>
      <c r="N22" s="6"/>
      <c r="O22" s="11">
        <v>0</v>
      </c>
      <c r="P22" s="8"/>
      <c r="Q22" s="7"/>
      <c r="R22" s="9">
        <f t="shared" si="6"/>
        <v>2645</v>
      </c>
      <c r="S22" s="48">
        <v>460</v>
      </c>
      <c r="T22" s="6">
        <v>5.75</v>
      </c>
      <c r="U22" s="11">
        <v>0</v>
      </c>
      <c r="V22" s="8"/>
      <c r="W22" s="6"/>
      <c r="X22" s="11">
        <v>0</v>
      </c>
      <c r="Y22" s="8"/>
      <c r="Z22" s="6"/>
      <c r="AA22" s="11">
        <v>0</v>
      </c>
      <c r="AB22" s="8"/>
      <c r="AC22" s="6"/>
      <c r="AD22" s="11">
        <v>0</v>
      </c>
      <c r="AE22" s="8"/>
      <c r="AF22" s="7"/>
      <c r="AG22" s="27">
        <v>261.95</v>
      </c>
      <c r="AH22" s="165">
        <v>18578</v>
      </c>
      <c r="AI22" s="160">
        <f t="shared" si="7"/>
        <v>1.4100010765421465E-2</v>
      </c>
      <c r="AJ22" s="129">
        <v>0.65</v>
      </c>
      <c r="AK22" s="307">
        <v>183</v>
      </c>
      <c r="AL22" s="313">
        <f t="shared" si="8"/>
        <v>3.5519125683060111E-3</v>
      </c>
      <c r="AM22" s="9">
        <v>0</v>
      </c>
      <c r="AN22" s="8"/>
      <c r="AO22" s="11"/>
      <c r="AP22" s="9">
        <v>0</v>
      </c>
      <c r="AQ22" s="8"/>
      <c r="AR22" s="6"/>
      <c r="AS22" s="10">
        <v>101.09</v>
      </c>
      <c r="AT22" s="12">
        <v>16</v>
      </c>
      <c r="AU22" s="7">
        <f t="shared" si="9"/>
        <v>6.3181250000000002</v>
      </c>
    </row>
    <row r="23" spans="1:48" s="26" customFormat="1" x14ac:dyDescent="0.3">
      <c r="A23" s="193"/>
      <c r="B23" s="49" t="s">
        <v>64</v>
      </c>
      <c r="C23" s="50">
        <f>SUM(C11:C22)</f>
        <v>46077.24</v>
      </c>
      <c r="D23" s="265" t="s">
        <v>32</v>
      </c>
      <c r="E23" s="249"/>
      <c r="F23" s="51">
        <f>SUM(F11:F22)</f>
        <v>0</v>
      </c>
      <c r="G23" s="249" t="s">
        <v>32</v>
      </c>
      <c r="H23" s="250"/>
      <c r="I23" s="51">
        <f>SUM(I11:I22)</f>
        <v>0</v>
      </c>
      <c r="J23" s="249" t="s">
        <v>32</v>
      </c>
      <c r="K23" s="250"/>
      <c r="L23" s="51">
        <f>SUM(L11:L22)</f>
        <v>0</v>
      </c>
      <c r="M23" s="249" t="s">
        <v>32</v>
      </c>
      <c r="N23" s="250"/>
      <c r="O23" s="51">
        <f>SUM(O11:O22)</f>
        <v>0</v>
      </c>
      <c r="P23" s="249"/>
      <c r="Q23" s="266"/>
      <c r="R23" s="52">
        <f>SUM(R11:R22)</f>
        <v>32953.25</v>
      </c>
      <c r="S23" s="265" t="s">
        <v>32</v>
      </c>
      <c r="T23" s="265"/>
      <c r="U23" s="51">
        <f>SUM(U11:U22)</f>
        <v>0</v>
      </c>
      <c r="V23" s="249" t="s">
        <v>32</v>
      </c>
      <c r="W23" s="250"/>
      <c r="X23" s="51">
        <f>SUM(X11:X22)</f>
        <v>0</v>
      </c>
      <c r="Y23" s="249" t="s">
        <v>32</v>
      </c>
      <c r="Z23" s="250"/>
      <c r="AA23" s="51">
        <f>SUM(AA11:AA22)</f>
        <v>0</v>
      </c>
      <c r="AB23" s="249" t="s">
        <v>32</v>
      </c>
      <c r="AC23" s="250"/>
      <c r="AD23" s="51">
        <f>SUM(AD11:AD22)</f>
        <v>0</v>
      </c>
      <c r="AE23" s="249"/>
      <c r="AF23" s="266"/>
      <c r="AG23" s="50">
        <f>SUM(AG11:AG22)</f>
        <v>3178.5399999999995</v>
      </c>
      <c r="AH23" s="265" t="s">
        <v>32</v>
      </c>
      <c r="AI23" s="265"/>
      <c r="AJ23" s="141">
        <f>SUM(AJ11:AJ22)</f>
        <v>1217.8900000000001</v>
      </c>
      <c r="AK23" s="184" t="s">
        <v>32</v>
      </c>
      <c r="AL23" s="184"/>
      <c r="AM23" s="150">
        <f>SUM(AM11:AM22)</f>
        <v>0</v>
      </c>
      <c r="AN23" s="249" t="s">
        <v>32</v>
      </c>
      <c r="AO23" s="275"/>
      <c r="AP23" s="150">
        <f>SUM(AP11:AP22)</f>
        <v>0</v>
      </c>
      <c r="AQ23" s="249" t="s">
        <v>32</v>
      </c>
      <c r="AR23" s="250"/>
      <c r="AS23" s="55">
        <f>SUM(AS11:AS22)</f>
        <v>1206.3</v>
      </c>
      <c r="AT23" s="265" t="s">
        <v>32</v>
      </c>
      <c r="AU23" s="249"/>
    </row>
    <row r="24" spans="1:48" ht="15" customHeight="1" x14ac:dyDescent="0.3">
      <c r="A24" s="191">
        <v>2018</v>
      </c>
      <c r="B24" s="42" t="s">
        <v>7</v>
      </c>
      <c r="C24" s="19">
        <f t="shared" si="5"/>
        <v>3650.1599999999994</v>
      </c>
      <c r="D24" s="43">
        <v>454</v>
      </c>
      <c r="E24" s="6">
        <v>8.0399999999999991</v>
      </c>
      <c r="F24" s="11">
        <v>0</v>
      </c>
      <c r="G24" s="8"/>
      <c r="H24" s="6"/>
      <c r="I24" s="11">
        <v>0</v>
      </c>
      <c r="J24" s="8"/>
      <c r="K24" s="6"/>
      <c r="L24" s="11">
        <v>0</v>
      </c>
      <c r="M24" s="8"/>
      <c r="N24" s="6"/>
      <c r="O24" s="11">
        <v>0</v>
      </c>
      <c r="P24" s="8"/>
      <c r="Q24" s="7"/>
      <c r="R24" s="9">
        <f t="shared" ref="R24:R29" si="10">S24*T24</f>
        <v>2610.5</v>
      </c>
      <c r="S24" s="43">
        <v>454</v>
      </c>
      <c r="T24" s="6">
        <v>5.75</v>
      </c>
      <c r="U24" s="11">
        <v>0</v>
      </c>
      <c r="V24" s="8"/>
      <c r="W24" s="6"/>
      <c r="X24" s="11">
        <v>0</v>
      </c>
      <c r="Y24" s="8"/>
      <c r="Z24" s="6"/>
      <c r="AA24" s="11">
        <v>0</v>
      </c>
      <c r="AB24" s="8"/>
      <c r="AC24" s="6"/>
      <c r="AD24" s="11">
        <v>0</v>
      </c>
      <c r="AE24" s="8"/>
      <c r="AF24" s="7"/>
      <c r="AG24" s="27">
        <v>258.34000000000003</v>
      </c>
      <c r="AH24" s="171">
        <v>18322</v>
      </c>
      <c r="AI24" s="160">
        <f t="shared" ref="AI24:AI29" si="11">AG24/AH24</f>
        <v>1.4099989084161119E-2</v>
      </c>
      <c r="AJ24" s="129">
        <v>0.63</v>
      </c>
      <c r="AK24" s="310">
        <v>176</v>
      </c>
      <c r="AL24" s="313">
        <f t="shared" ref="AL24:AL29" si="12">AJ24/AK24</f>
        <v>3.5795454545454546E-3</v>
      </c>
      <c r="AM24" s="9">
        <v>0</v>
      </c>
      <c r="AN24" s="8"/>
      <c r="AO24" s="11"/>
      <c r="AP24" s="9">
        <v>0</v>
      </c>
      <c r="AQ24" s="8"/>
      <c r="AR24" s="6"/>
      <c r="AS24" s="10">
        <v>101.09</v>
      </c>
      <c r="AT24" s="12">
        <v>16</v>
      </c>
      <c r="AU24" s="7">
        <f t="shared" ref="AU24:AU29" si="13">AS24/AT24</f>
        <v>6.3181250000000002</v>
      </c>
    </row>
    <row r="25" spans="1:48" x14ac:dyDescent="0.3">
      <c r="A25" s="192"/>
      <c r="B25" s="17" t="s">
        <v>8</v>
      </c>
      <c r="C25" s="19">
        <f t="shared" si="5"/>
        <v>3609.9599999999996</v>
      </c>
      <c r="D25" s="43">
        <v>449</v>
      </c>
      <c r="E25" s="6">
        <v>8.0399999999999991</v>
      </c>
      <c r="F25" s="11">
        <v>0</v>
      </c>
      <c r="G25" s="8"/>
      <c r="H25" s="6"/>
      <c r="I25" s="11">
        <v>0</v>
      </c>
      <c r="J25" s="8"/>
      <c r="K25" s="6"/>
      <c r="L25" s="11">
        <v>0</v>
      </c>
      <c r="M25" s="8"/>
      <c r="N25" s="6"/>
      <c r="O25" s="11">
        <v>0</v>
      </c>
      <c r="P25" s="8"/>
      <c r="Q25" s="7"/>
      <c r="R25" s="9">
        <f t="shared" si="10"/>
        <v>2581.75</v>
      </c>
      <c r="S25" s="43">
        <v>449</v>
      </c>
      <c r="T25" s="6">
        <v>5.75</v>
      </c>
      <c r="U25" s="11">
        <v>0</v>
      </c>
      <c r="V25" s="8"/>
      <c r="W25" s="6"/>
      <c r="X25" s="11">
        <v>0</v>
      </c>
      <c r="Y25" s="8"/>
      <c r="Z25" s="6"/>
      <c r="AA25" s="11">
        <v>0</v>
      </c>
      <c r="AB25" s="8"/>
      <c r="AC25" s="6"/>
      <c r="AD25" s="11">
        <v>0</v>
      </c>
      <c r="AE25" s="8"/>
      <c r="AF25" s="7"/>
      <c r="AG25" s="27">
        <v>240.83999999999997</v>
      </c>
      <c r="AH25" s="170">
        <v>17081</v>
      </c>
      <c r="AI25" s="160">
        <f t="shared" si="11"/>
        <v>1.409987705637843E-2</v>
      </c>
      <c r="AJ25" s="129">
        <v>0.79</v>
      </c>
      <c r="AK25" s="169">
        <v>222</v>
      </c>
      <c r="AL25" s="313">
        <f t="shared" si="12"/>
        <v>3.5585585585585586E-3</v>
      </c>
      <c r="AM25" s="9">
        <v>0</v>
      </c>
      <c r="AN25" s="8"/>
      <c r="AO25" s="11"/>
      <c r="AP25" s="9">
        <v>0</v>
      </c>
      <c r="AQ25" s="8"/>
      <c r="AR25" s="6"/>
      <c r="AS25" s="10">
        <v>117.49</v>
      </c>
      <c r="AT25" s="12">
        <v>19</v>
      </c>
      <c r="AU25" s="7">
        <f t="shared" si="13"/>
        <v>6.1836842105263159</v>
      </c>
    </row>
    <row r="26" spans="1:48" x14ac:dyDescent="0.3">
      <c r="A26" s="192"/>
      <c r="B26" s="17" t="s">
        <v>9</v>
      </c>
      <c r="C26" s="19">
        <f t="shared" si="5"/>
        <v>3593.8799999999997</v>
      </c>
      <c r="D26" s="43">
        <v>447</v>
      </c>
      <c r="E26" s="6">
        <v>8.0399999999999991</v>
      </c>
      <c r="F26" s="11">
        <v>0</v>
      </c>
      <c r="G26" s="8"/>
      <c r="H26" s="6"/>
      <c r="I26" s="11">
        <v>0</v>
      </c>
      <c r="J26" s="8"/>
      <c r="K26" s="6"/>
      <c r="L26" s="11">
        <v>0</v>
      </c>
      <c r="M26" s="8"/>
      <c r="N26" s="6"/>
      <c r="O26" s="11">
        <v>0</v>
      </c>
      <c r="P26" s="8"/>
      <c r="Q26" s="7"/>
      <c r="R26" s="9">
        <f t="shared" si="10"/>
        <v>2570.25</v>
      </c>
      <c r="S26" s="43">
        <v>447</v>
      </c>
      <c r="T26" s="6">
        <v>5.75</v>
      </c>
      <c r="U26" s="11">
        <v>0</v>
      </c>
      <c r="V26" s="8"/>
      <c r="W26" s="6"/>
      <c r="X26" s="11">
        <v>0</v>
      </c>
      <c r="Y26" s="8"/>
      <c r="Z26" s="6"/>
      <c r="AA26" s="11">
        <v>0</v>
      </c>
      <c r="AB26" s="8"/>
      <c r="AC26" s="6"/>
      <c r="AD26" s="11">
        <v>0</v>
      </c>
      <c r="AE26" s="8"/>
      <c r="AF26" s="7"/>
      <c r="AG26" s="27">
        <v>226.70000000000002</v>
      </c>
      <c r="AH26" s="170">
        <v>16078</v>
      </c>
      <c r="AI26" s="160">
        <f t="shared" si="11"/>
        <v>1.410001243935813E-2</v>
      </c>
      <c r="AJ26" s="129">
        <v>1.1000000000000001</v>
      </c>
      <c r="AK26" s="169">
        <v>309</v>
      </c>
      <c r="AL26" s="313">
        <f t="shared" si="12"/>
        <v>3.5598705501618125E-3</v>
      </c>
      <c r="AM26" s="9">
        <v>0</v>
      </c>
      <c r="AN26" s="8"/>
      <c r="AO26" s="11"/>
      <c r="AP26" s="9">
        <v>0</v>
      </c>
      <c r="AQ26" s="8"/>
      <c r="AR26" s="6"/>
      <c r="AS26" s="10">
        <v>117.49</v>
      </c>
      <c r="AT26" s="12">
        <v>19</v>
      </c>
      <c r="AU26" s="7">
        <f t="shared" si="13"/>
        <v>6.1836842105263159</v>
      </c>
    </row>
    <row r="27" spans="1:48" x14ac:dyDescent="0.3">
      <c r="A27" s="192"/>
      <c r="B27" s="17" t="s">
        <v>10</v>
      </c>
      <c r="C27" s="19">
        <f t="shared" si="5"/>
        <v>3706.4399999999996</v>
      </c>
      <c r="D27" s="43">
        <v>461</v>
      </c>
      <c r="E27" s="6">
        <v>8.0399999999999991</v>
      </c>
      <c r="F27" s="11">
        <v>0</v>
      </c>
      <c r="G27" s="8"/>
      <c r="H27" s="6"/>
      <c r="I27" s="11">
        <v>0</v>
      </c>
      <c r="J27" s="8"/>
      <c r="K27" s="6"/>
      <c r="L27" s="11">
        <v>0</v>
      </c>
      <c r="M27" s="8"/>
      <c r="N27" s="6"/>
      <c r="O27" s="11">
        <v>0</v>
      </c>
      <c r="P27" s="8"/>
      <c r="Q27" s="7"/>
      <c r="R27" s="9">
        <f t="shared" si="10"/>
        <v>2650.75</v>
      </c>
      <c r="S27" s="43">
        <v>461</v>
      </c>
      <c r="T27" s="6">
        <v>5.75</v>
      </c>
      <c r="U27" s="11">
        <v>0</v>
      </c>
      <c r="V27" s="8"/>
      <c r="W27" s="6"/>
      <c r="X27" s="11">
        <v>0</v>
      </c>
      <c r="Y27" s="8"/>
      <c r="Z27" s="6"/>
      <c r="AA27" s="11">
        <v>0</v>
      </c>
      <c r="AB27" s="8"/>
      <c r="AC27" s="6"/>
      <c r="AD27" s="11">
        <v>0</v>
      </c>
      <c r="AE27" s="8"/>
      <c r="AF27" s="7"/>
      <c r="AG27" s="27">
        <v>264.56</v>
      </c>
      <c r="AH27" s="170">
        <v>18763</v>
      </c>
      <c r="AI27" s="160">
        <f t="shared" si="11"/>
        <v>1.4100090603847999E-2</v>
      </c>
      <c r="AJ27" s="129">
        <v>1.74</v>
      </c>
      <c r="AK27" s="169">
        <v>487</v>
      </c>
      <c r="AL27" s="313">
        <f t="shared" si="12"/>
        <v>3.572895277207392E-3</v>
      </c>
      <c r="AM27" s="9">
        <v>0</v>
      </c>
      <c r="AN27" s="8"/>
      <c r="AO27" s="11"/>
      <c r="AP27" s="9">
        <v>0</v>
      </c>
      <c r="AQ27" s="8"/>
      <c r="AR27" s="6"/>
      <c r="AS27" s="10">
        <v>117.49</v>
      </c>
      <c r="AT27" s="12">
        <v>19</v>
      </c>
      <c r="AU27" s="7">
        <f t="shared" si="13"/>
        <v>6.1836842105263159</v>
      </c>
    </row>
    <row r="28" spans="1:48" x14ac:dyDescent="0.3">
      <c r="A28" s="192"/>
      <c r="B28" s="17" t="s">
        <v>11</v>
      </c>
      <c r="C28" s="19">
        <f t="shared" si="5"/>
        <v>3569.7599999999998</v>
      </c>
      <c r="D28" s="43">
        <v>444</v>
      </c>
      <c r="E28" s="6">
        <v>8.0399999999999991</v>
      </c>
      <c r="F28" s="11">
        <v>0</v>
      </c>
      <c r="G28" s="8"/>
      <c r="H28" s="6"/>
      <c r="I28" s="11">
        <v>0</v>
      </c>
      <c r="J28" s="8"/>
      <c r="K28" s="6"/>
      <c r="L28" s="11">
        <v>0</v>
      </c>
      <c r="M28" s="8"/>
      <c r="N28" s="6"/>
      <c r="O28" s="11">
        <v>0</v>
      </c>
      <c r="P28" s="8"/>
      <c r="Q28" s="7"/>
      <c r="R28" s="9">
        <f t="shared" si="10"/>
        <v>2553</v>
      </c>
      <c r="S28" s="43">
        <v>444</v>
      </c>
      <c r="T28" s="6">
        <v>5.75</v>
      </c>
      <c r="U28" s="11">
        <v>0</v>
      </c>
      <c r="V28" s="8"/>
      <c r="W28" s="6"/>
      <c r="X28" s="11">
        <v>0</v>
      </c>
      <c r="Y28" s="8"/>
      <c r="Z28" s="6"/>
      <c r="AA28" s="11">
        <v>0</v>
      </c>
      <c r="AB28" s="8"/>
      <c r="AC28" s="6"/>
      <c r="AD28" s="11">
        <v>0</v>
      </c>
      <c r="AE28" s="8"/>
      <c r="AF28" s="7"/>
      <c r="AG28" s="27">
        <v>232.77000000000004</v>
      </c>
      <c r="AH28" s="170">
        <v>16509</v>
      </c>
      <c r="AI28" s="160">
        <f t="shared" si="11"/>
        <v>1.4099582046156644E-2</v>
      </c>
      <c r="AJ28" s="129">
        <v>1.1200000000000001</v>
      </c>
      <c r="AK28" s="169">
        <v>315</v>
      </c>
      <c r="AL28" s="313">
        <f t="shared" si="12"/>
        <v>3.5555555555555557E-3</v>
      </c>
      <c r="AM28" s="9">
        <v>0</v>
      </c>
      <c r="AN28" s="8"/>
      <c r="AO28" s="11"/>
      <c r="AP28" s="9">
        <v>0</v>
      </c>
      <c r="AQ28" s="8"/>
      <c r="AR28" s="6"/>
      <c r="AS28" s="10">
        <v>117.49</v>
      </c>
      <c r="AT28" s="12">
        <v>19</v>
      </c>
      <c r="AU28" s="7">
        <f t="shared" si="13"/>
        <v>6.1836842105263159</v>
      </c>
    </row>
    <row r="29" spans="1:48" x14ac:dyDescent="0.3">
      <c r="A29" s="192"/>
      <c r="B29" s="17" t="s">
        <v>12</v>
      </c>
      <c r="C29" s="19">
        <f t="shared" si="5"/>
        <v>3537.5999999999995</v>
      </c>
      <c r="D29" s="43">
        <v>440</v>
      </c>
      <c r="E29" s="6">
        <v>8.0399999999999991</v>
      </c>
      <c r="F29" s="11">
        <v>0</v>
      </c>
      <c r="G29" s="8"/>
      <c r="H29" s="6"/>
      <c r="I29" s="11">
        <v>0</v>
      </c>
      <c r="J29" s="8"/>
      <c r="K29" s="6"/>
      <c r="L29" s="11">
        <v>0</v>
      </c>
      <c r="M29" s="8"/>
      <c r="N29" s="6"/>
      <c r="O29" s="11">
        <v>0</v>
      </c>
      <c r="P29" s="8"/>
      <c r="Q29" s="7"/>
      <c r="R29" s="9">
        <f t="shared" si="10"/>
        <v>2530</v>
      </c>
      <c r="S29" s="43">
        <v>440</v>
      </c>
      <c r="T29" s="6">
        <v>5.75</v>
      </c>
      <c r="U29" s="11">
        <v>0</v>
      </c>
      <c r="V29" s="8"/>
      <c r="W29" s="6"/>
      <c r="X29" s="11">
        <v>0</v>
      </c>
      <c r="Y29" s="8"/>
      <c r="Z29" s="6"/>
      <c r="AA29" s="11">
        <v>0</v>
      </c>
      <c r="AB29" s="8"/>
      <c r="AC29" s="6"/>
      <c r="AD29" s="11">
        <v>0</v>
      </c>
      <c r="AE29" s="8"/>
      <c r="AF29" s="7"/>
      <c r="AG29" s="27">
        <v>281.18</v>
      </c>
      <c r="AH29" s="165">
        <v>19942</v>
      </c>
      <c r="AI29" s="160">
        <f t="shared" si="11"/>
        <v>1.4099889680072209E-2</v>
      </c>
      <c r="AJ29" s="158">
        <v>0.7</v>
      </c>
      <c r="AK29" s="23">
        <v>196</v>
      </c>
      <c r="AL29" s="160">
        <f t="shared" si="12"/>
        <v>3.5714285714285713E-3</v>
      </c>
      <c r="AM29" s="151">
        <v>0</v>
      </c>
      <c r="AN29" s="8"/>
      <c r="AO29" s="11"/>
      <c r="AP29" s="151">
        <v>0</v>
      </c>
      <c r="AQ29" s="8"/>
      <c r="AR29" s="6"/>
      <c r="AS29" s="10">
        <v>117.49</v>
      </c>
      <c r="AT29" s="12">
        <v>19</v>
      </c>
      <c r="AU29" s="7">
        <f t="shared" si="13"/>
        <v>6.1836842105263159</v>
      </c>
    </row>
    <row r="30" spans="1:48" s="26" customFormat="1" x14ac:dyDescent="0.3">
      <c r="A30" s="193"/>
      <c r="B30" s="49" t="s">
        <v>67</v>
      </c>
      <c r="C30" s="50">
        <f>SUM(C24:C29)</f>
        <v>21667.799999999996</v>
      </c>
      <c r="D30" s="265" t="s">
        <v>32</v>
      </c>
      <c r="E30" s="249"/>
      <c r="F30" s="51">
        <f>SUM(F24:F29)</f>
        <v>0</v>
      </c>
      <c r="G30" s="249" t="s">
        <v>32</v>
      </c>
      <c r="H30" s="250"/>
      <c r="I30" s="51">
        <f>SUM(I24:I29)</f>
        <v>0</v>
      </c>
      <c r="J30" s="249" t="s">
        <v>32</v>
      </c>
      <c r="K30" s="250"/>
      <c r="L30" s="51">
        <f>SUM(L24:L29)</f>
        <v>0</v>
      </c>
      <c r="M30" s="249" t="s">
        <v>32</v>
      </c>
      <c r="N30" s="250"/>
      <c r="O30" s="51">
        <f>SUM(O24:O29)</f>
        <v>0</v>
      </c>
      <c r="P30" s="249" t="s">
        <v>32</v>
      </c>
      <c r="Q30" s="266"/>
      <c r="R30" s="52">
        <f>SUM(R24:R29)</f>
        <v>15496.25</v>
      </c>
      <c r="S30" s="265" t="s">
        <v>32</v>
      </c>
      <c r="T30" s="265"/>
      <c r="U30" s="53">
        <f>SUM(U24:U29)</f>
        <v>0</v>
      </c>
      <c r="V30" s="265" t="s">
        <v>32</v>
      </c>
      <c r="W30" s="249"/>
      <c r="X30" s="53">
        <f>SUM(X24:X29)</f>
        <v>0</v>
      </c>
      <c r="Y30" s="265" t="s">
        <v>32</v>
      </c>
      <c r="Z30" s="249"/>
      <c r="AA30" s="53">
        <f>SUM(AA24:AA29)</f>
        <v>0</v>
      </c>
      <c r="AB30" s="265" t="s">
        <v>32</v>
      </c>
      <c r="AC30" s="249"/>
      <c r="AD30" s="53">
        <f>SUM(AD24:AD29)</f>
        <v>0</v>
      </c>
      <c r="AE30" s="265" t="s">
        <v>32</v>
      </c>
      <c r="AF30" s="267"/>
      <c r="AG30" s="50">
        <f>SUM(AG24:AG29)</f>
        <v>1504.39</v>
      </c>
      <c r="AH30" s="300" t="s">
        <v>32</v>
      </c>
      <c r="AI30" s="249"/>
      <c r="AJ30" s="50">
        <f>SUM(AJ24:AJ29)</f>
        <v>6.08</v>
      </c>
      <c r="AK30" s="265" t="s">
        <v>32</v>
      </c>
      <c r="AL30" s="267"/>
      <c r="AM30" s="50">
        <f>SUM(AM24:AM29)</f>
        <v>0</v>
      </c>
      <c r="AN30" s="265" t="s">
        <v>32</v>
      </c>
      <c r="AO30" s="249"/>
      <c r="AP30" s="50">
        <f>SUM(AP24:AP29)</f>
        <v>0</v>
      </c>
      <c r="AQ30" s="265" t="s">
        <v>32</v>
      </c>
      <c r="AR30" s="249"/>
      <c r="AS30" s="56">
        <f>SUM(AS24:AS29)</f>
        <v>688.54</v>
      </c>
      <c r="AT30" s="265" t="s">
        <v>32</v>
      </c>
      <c r="AU30" s="249"/>
    </row>
    <row r="31" spans="1:48" s="26" customFormat="1" ht="15.75" thickBot="1" x14ac:dyDescent="0.3">
      <c r="B31" s="49" t="s">
        <v>19</v>
      </c>
      <c r="C31" s="57">
        <f>C23+C30</f>
        <v>67745.039999999994</v>
      </c>
      <c r="D31" s="269" t="s">
        <v>32</v>
      </c>
      <c r="E31" s="270"/>
      <c r="F31" s="58">
        <f>F23+F30</f>
        <v>0</v>
      </c>
      <c r="G31" s="269" t="s">
        <v>32</v>
      </c>
      <c r="H31" s="270"/>
      <c r="I31" s="58">
        <f>I23+I30</f>
        <v>0</v>
      </c>
      <c r="J31" s="269" t="s">
        <v>32</v>
      </c>
      <c r="K31" s="270"/>
      <c r="L31" s="58">
        <f>L23+L30</f>
        <v>0</v>
      </c>
      <c r="M31" s="269" t="s">
        <v>32</v>
      </c>
      <c r="N31" s="270"/>
      <c r="O31" s="58">
        <f>O23+O30</f>
        <v>0</v>
      </c>
      <c r="P31" s="269" t="s">
        <v>32</v>
      </c>
      <c r="Q31" s="271"/>
      <c r="R31" s="59">
        <f>R23+R30</f>
        <v>48449.5</v>
      </c>
      <c r="S31" s="269" t="s">
        <v>32</v>
      </c>
      <c r="T31" s="269"/>
      <c r="U31" s="60">
        <f>U23+U30</f>
        <v>0</v>
      </c>
      <c r="V31" s="269" t="s">
        <v>32</v>
      </c>
      <c r="W31" s="270"/>
      <c r="X31" s="60">
        <f>X23+X30</f>
        <v>0</v>
      </c>
      <c r="Y31" s="269" t="s">
        <v>32</v>
      </c>
      <c r="Z31" s="270"/>
      <c r="AA31" s="60">
        <f>AA23+AA30</f>
        <v>0</v>
      </c>
      <c r="AB31" s="269" t="s">
        <v>32</v>
      </c>
      <c r="AC31" s="270"/>
      <c r="AD31" s="60">
        <f>AD23+AD30</f>
        <v>0</v>
      </c>
      <c r="AE31" s="269" t="s">
        <v>32</v>
      </c>
      <c r="AF31" s="271"/>
      <c r="AG31" s="57">
        <f>AG23+AG30</f>
        <v>4682.9299999999994</v>
      </c>
      <c r="AH31" s="269" t="s">
        <v>32</v>
      </c>
      <c r="AI31" s="270"/>
      <c r="AJ31" s="57">
        <f>AJ23+AJ30</f>
        <v>1223.97</v>
      </c>
      <c r="AK31" s="269" t="s">
        <v>32</v>
      </c>
      <c r="AL31" s="270"/>
      <c r="AM31" s="57">
        <f>AM23+AM30</f>
        <v>0</v>
      </c>
      <c r="AN31" s="269" t="s">
        <v>32</v>
      </c>
      <c r="AO31" s="270"/>
      <c r="AP31" s="57">
        <f>AP23+AP30</f>
        <v>0</v>
      </c>
      <c r="AQ31" s="269" t="s">
        <v>32</v>
      </c>
      <c r="AR31" s="270"/>
      <c r="AS31" s="61">
        <f>AS23+AS30</f>
        <v>1894.84</v>
      </c>
      <c r="AT31" s="269" t="s">
        <v>32</v>
      </c>
      <c r="AU31" s="270"/>
    </row>
    <row r="33" spans="42:47" x14ac:dyDescent="0.3">
      <c r="AP33" s="62"/>
      <c r="AQ33" s="62"/>
      <c r="AR33" s="62"/>
      <c r="AS33" s="239" t="s">
        <v>50</v>
      </c>
      <c r="AT33" s="239"/>
      <c r="AU33" s="239"/>
    </row>
    <row r="34" spans="42:47" x14ac:dyDescent="0.3">
      <c r="AP34" s="62"/>
      <c r="AQ34" s="62"/>
      <c r="AR34" s="62"/>
      <c r="AS34" s="239"/>
      <c r="AT34" s="239"/>
      <c r="AU34" s="239"/>
    </row>
    <row r="35" spans="42:47" x14ac:dyDescent="0.3">
      <c r="AP35" s="62"/>
      <c r="AQ35" s="62"/>
      <c r="AR35" s="62"/>
      <c r="AS35" s="239"/>
      <c r="AT35" s="239"/>
      <c r="AU35" s="239"/>
    </row>
    <row r="36" spans="42:47" x14ac:dyDescent="0.3">
      <c r="AP36" s="62"/>
      <c r="AQ36" s="62"/>
      <c r="AR36" s="62"/>
      <c r="AS36" s="239"/>
      <c r="AT36" s="239"/>
      <c r="AU36" s="239"/>
    </row>
    <row r="37" spans="42:47" ht="15" x14ac:dyDescent="0.25">
      <c r="AS37" s="63"/>
      <c r="AT37" s="63"/>
      <c r="AU37" s="63"/>
    </row>
    <row r="38" spans="42:47" ht="15" x14ac:dyDescent="0.25">
      <c r="AS38" s="62"/>
      <c r="AT38" s="62"/>
      <c r="AU38" s="62"/>
    </row>
    <row r="39" spans="42:47" ht="15" x14ac:dyDescent="0.25">
      <c r="AS39" s="62"/>
      <c r="AT39" s="62"/>
      <c r="AU39" s="62"/>
    </row>
    <row r="40" spans="42:47" ht="15" x14ac:dyDescent="0.25">
      <c r="AS40" s="62"/>
      <c r="AT40" s="62"/>
      <c r="AU40" s="62"/>
    </row>
    <row r="41" spans="42:47" x14ac:dyDescent="0.3">
      <c r="AS41" s="62"/>
      <c r="AT41" s="62"/>
      <c r="AU41" s="62"/>
    </row>
    <row r="42" spans="42:47" x14ac:dyDescent="0.3">
      <c r="AS42" s="62"/>
      <c r="AT42" s="62"/>
      <c r="AU42" s="62"/>
    </row>
  </sheetData>
  <mergeCells count="79">
    <mergeCell ref="AT31:AU31"/>
    <mergeCell ref="AS33:AU36"/>
    <mergeCell ref="AQ30:AR30"/>
    <mergeCell ref="S31:T31"/>
    <mergeCell ref="V31:W31"/>
    <mergeCell ref="Y31:Z31"/>
    <mergeCell ref="AB31:AC31"/>
    <mergeCell ref="AE31:AF31"/>
    <mergeCell ref="AK31:AL31"/>
    <mergeCell ref="AN31:AO31"/>
    <mergeCell ref="AQ31:AR31"/>
    <mergeCell ref="AT30:AU30"/>
    <mergeCell ref="AE30:AF30"/>
    <mergeCell ref="AH31:AI31"/>
    <mergeCell ref="AH30:AI30"/>
    <mergeCell ref="AK30:AL30"/>
    <mergeCell ref="D31:E31"/>
    <mergeCell ref="G31:H31"/>
    <mergeCell ref="J31:K31"/>
    <mergeCell ref="M31:N31"/>
    <mergeCell ref="P31:Q31"/>
    <mergeCell ref="P30:Q30"/>
    <mergeCell ref="S30:T30"/>
    <mergeCell ref="V30:W30"/>
    <mergeCell ref="Y30:Z30"/>
    <mergeCell ref="AB30:AC30"/>
    <mergeCell ref="AN30:AO30"/>
    <mergeCell ref="AH23:AI23"/>
    <mergeCell ref="AK23:AL23"/>
    <mergeCell ref="AN23:AO23"/>
    <mergeCell ref="AQ23:AR23"/>
    <mergeCell ref="AT23:AU23"/>
    <mergeCell ref="A24:A30"/>
    <mergeCell ref="D30:E30"/>
    <mergeCell ref="G30:H30"/>
    <mergeCell ref="J30:K30"/>
    <mergeCell ref="M30:N30"/>
    <mergeCell ref="P23:Q23"/>
    <mergeCell ref="S23:T23"/>
    <mergeCell ref="V23:W23"/>
    <mergeCell ref="Y23:Z23"/>
    <mergeCell ref="AB23:AC23"/>
    <mergeCell ref="AE23:AF23"/>
    <mergeCell ref="A11:A23"/>
    <mergeCell ref="D23:E23"/>
    <mergeCell ref="G23:H23"/>
    <mergeCell ref="J23:K23"/>
    <mergeCell ref="M23:N23"/>
    <mergeCell ref="AP7:AR9"/>
    <mergeCell ref="AS7:AU9"/>
    <mergeCell ref="R8:T8"/>
    <mergeCell ref="U8:AF8"/>
    <mergeCell ref="R9:R10"/>
    <mergeCell ref="S9:S10"/>
    <mergeCell ref="R7:AF7"/>
    <mergeCell ref="AG7:AI9"/>
    <mergeCell ref="AJ7:AL9"/>
    <mergeCell ref="AM7:AO9"/>
    <mergeCell ref="T9:T10"/>
    <mergeCell ref="U9:W9"/>
    <mergeCell ref="X9:Z9"/>
    <mergeCell ref="AA9:AC9"/>
    <mergeCell ref="AD9:AF9"/>
    <mergeCell ref="C1:D1"/>
    <mergeCell ref="E1:G1"/>
    <mergeCell ref="N3:P3"/>
    <mergeCell ref="C5:D5"/>
    <mergeCell ref="E5:G5"/>
    <mergeCell ref="B7:B10"/>
    <mergeCell ref="C7:Q7"/>
    <mergeCell ref="C8:E8"/>
    <mergeCell ref="G8:Q8"/>
    <mergeCell ref="C9:C10"/>
    <mergeCell ref="O9:Q9"/>
    <mergeCell ref="D9:D10"/>
    <mergeCell ref="E9:E10"/>
    <mergeCell ref="F9:H9"/>
    <mergeCell ref="I9:K9"/>
    <mergeCell ref="L9:N9"/>
  </mergeCells>
  <pageMargins left="0.7" right="0.7" top="0.75" bottom="0.75" header="0.3" footer="0.3"/>
  <pageSetup scale="90" orientation="landscape" r:id="rId1"/>
  <headerFooter>
    <oddFooter>&amp;R&amp;P of &amp;N</oddFooter>
  </headerFooter>
  <rowBreaks count="1" manualBreakCount="1">
    <brk id="31" max="16383" man="1"/>
  </rowBreaks>
  <colBreaks count="2" manualBreakCount="2">
    <brk id="17" max="1048575" man="1"/>
    <brk id="3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ANC</vt:lpstr>
      <vt:lpstr>CRD</vt:lpstr>
      <vt:lpstr>FBX</vt:lpstr>
      <vt:lpstr>FTW</vt:lpstr>
      <vt:lpstr>GST</vt:lpstr>
      <vt:lpstr>JUN</vt:lpstr>
      <vt:lpstr>KTC</vt:lpstr>
      <vt:lpstr>MTA</vt:lpstr>
      <vt:lpstr>NOM</vt:lpstr>
      <vt:lpstr>PBY</vt:lpstr>
      <vt:lpstr>SIT</vt:lpstr>
      <vt:lpstr>SWD</vt:lpstr>
      <vt:lpstr>VLD</vt:lpstr>
      <vt:lpstr>ANC!Print_Titles</vt:lpstr>
      <vt:lpstr>CRD!Print_Titles</vt:lpstr>
      <vt:lpstr>FBX!Print_Titles</vt:lpstr>
      <vt:lpstr>FTW!Print_Titles</vt:lpstr>
      <vt:lpstr>GST!Print_Titles</vt:lpstr>
      <vt:lpstr>JUN!Print_Titles</vt:lpstr>
      <vt:lpstr>KTC!Print_Titles</vt:lpstr>
      <vt:lpstr>MTA!Print_Titles</vt:lpstr>
      <vt:lpstr>NOM!Print_Titles</vt:lpstr>
      <vt:lpstr>PBY!Print_Titles</vt:lpstr>
      <vt:lpstr>SIT!Print_Titles</vt:lpstr>
      <vt:lpstr>SWD!Print_Titles</vt:lpstr>
      <vt:lpstr>VLD!Print_Titles</vt:lpstr>
    </vt:vector>
  </TitlesOfParts>
  <Company>General Communicationsk,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clynch</dc:creator>
  <cp:lastModifiedBy>User</cp:lastModifiedBy>
  <cp:lastPrinted>2012-02-23T23:33:53Z</cp:lastPrinted>
  <dcterms:created xsi:type="dcterms:W3CDTF">2012-02-23T01:28:04Z</dcterms:created>
  <dcterms:modified xsi:type="dcterms:W3CDTF">2018-07-03T10:47:59Z</dcterms:modified>
</cp:coreProperties>
</file>